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firstSheet="1" activeTab="5"/>
  </bookViews>
  <sheets>
    <sheet name="UVOD" sheetId="1" r:id="rId1"/>
    <sheet name="CAST_I_1_PRIJMY" sheetId="2" r:id="rId2"/>
    <sheet name="CAST_I_1_VYDAVKY" sheetId="3" r:id="rId3"/>
    <sheet name="CAST_I_2_PRIJMY" sheetId="4" r:id="rId4"/>
    <sheet name="CAST_I_VYDAVKY" sheetId="10" r:id="rId5"/>
    <sheet name="CAST_II_PRIJMY" sheetId="6" r:id="rId6"/>
    <sheet name="CAST_II_VYDAVKY" sheetId="7" r:id="rId7"/>
    <sheet name="PARAM" sheetId="8" r:id="rId8"/>
    <sheet name="Hárok1" sheetId="9" r:id="rId9"/>
  </sheets>
  <definedNames>
    <definedName name="_xlnm.Print_Titles" localSheetId="1">CAST_I_1_PRIJMY!$4:$6</definedName>
    <definedName name="_xlnm.Print_Titles" localSheetId="2">CAST_I_1_VYDAVKY!$5:$6</definedName>
    <definedName name="_xlnm.Print_Titles" localSheetId="3">CAST_I_2_PRIJMY!$4:$6</definedName>
    <definedName name="_xlnm.Print_Titles" localSheetId="5">CAST_II_PRIJMY!$3:$3</definedName>
    <definedName name="_xlnm.Print_Titles" localSheetId="6">CAST_II_VYDAVKY!$3:$4</definedName>
    <definedName name="_xlnm.Print_Area" localSheetId="3">CAST_I_2_PRIJMY!$A:$G</definedName>
    <definedName name="_xlnm.Print_Area" localSheetId="5">CAST_II_PRIJMY!$A:$H</definedName>
    <definedName name="_xlnm.Print_Area" localSheetId="6">CAST_II_VYDAVKY!$A:$L</definedName>
  </definedNames>
  <calcPr calcId="124519"/>
</workbook>
</file>

<file path=xl/calcChain.xml><?xml version="1.0" encoding="utf-8"?>
<calcChain xmlns="http://schemas.openxmlformats.org/spreadsheetml/2006/main">
  <c r="H10" i="7"/>
  <c r="G10"/>
  <c r="F10"/>
  <c r="E10"/>
  <c r="M2"/>
  <c r="L2"/>
  <c r="K2"/>
  <c r="K132" i="3"/>
  <c r="J132"/>
  <c r="E27" i="2"/>
  <c r="K247" i="3" l="1"/>
  <c r="J247"/>
  <c r="M247"/>
  <c r="M248" s="1"/>
  <c r="L247"/>
  <c r="J215"/>
  <c r="K215"/>
  <c r="L215"/>
  <c r="M215"/>
  <c r="G20" i="2" l="1"/>
  <c r="G27" l="1"/>
  <c r="F27"/>
  <c r="G42"/>
  <c r="F42"/>
  <c r="E42"/>
  <c r="E20"/>
  <c r="F20"/>
  <c r="H43"/>
  <c r="G43" l="1"/>
  <c r="F43"/>
  <c r="E43"/>
  <c r="M149" i="3"/>
  <c r="K149"/>
  <c r="J149"/>
  <c r="L149"/>
  <c r="H10" i="6" l="1"/>
  <c r="G10"/>
  <c r="F10"/>
  <c r="E10"/>
  <c r="K127" i="3" l="1"/>
  <c r="K63" l="1"/>
  <c r="J63"/>
  <c r="L37"/>
  <c r="K37"/>
  <c r="J37"/>
  <c r="O3"/>
  <c r="N3"/>
  <c r="P2"/>
  <c r="O2"/>
  <c r="N2"/>
  <c r="L63" l="1"/>
  <c r="J16" i="10"/>
  <c r="K16"/>
  <c r="L16"/>
  <c r="M16"/>
  <c r="H16" i="4" l="1"/>
  <c r="G16"/>
  <c r="F16"/>
  <c r="E16"/>
  <c r="M144" i="3"/>
  <c r="L144"/>
  <c r="K144"/>
  <c r="J144"/>
  <c r="L127"/>
  <c r="J127"/>
  <c r="M118"/>
  <c r="K118"/>
  <c r="K135"/>
  <c r="K139"/>
  <c r="K153"/>
  <c r="K160"/>
  <c r="K169"/>
  <c r="K172"/>
  <c r="K176"/>
  <c r="K182"/>
  <c r="K206"/>
  <c r="K211"/>
  <c r="J206"/>
  <c r="L137"/>
  <c r="M139" s="1"/>
  <c r="J118"/>
  <c r="J135"/>
  <c r="J139"/>
  <c r="J153"/>
  <c r="J160"/>
  <c r="J169"/>
  <c r="J172"/>
  <c r="J176"/>
  <c r="J182"/>
  <c r="J211"/>
  <c r="M153"/>
  <c r="M160"/>
  <c r="M172"/>
  <c r="M176"/>
  <c r="L185"/>
  <c r="L206" s="1"/>
  <c r="M169"/>
  <c r="L176"/>
  <c r="L182"/>
  <c r="L172"/>
  <c r="L169"/>
  <c r="L160"/>
  <c r="L135"/>
  <c r="M135"/>
  <c r="M2" i="6"/>
  <c r="L2"/>
  <c r="K2"/>
  <c r="S117" i="3"/>
  <c r="J7" i="9"/>
  <c r="I7"/>
  <c r="E14"/>
  <c r="E13"/>
  <c r="E15" s="1"/>
  <c r="E11"/>
  <c r="E7"/>
  <c r="D14"/>
  <c r="D13"/>
  <c r="C14"/>
  <c r="C13"/>
  <c r="C15" s="1"/>
  <c r="D11"/>
  <c r="C11"/>
  <c r="D7"/>
  <c r="C7"/>
  <c r="L2" i="2"/>
  <c r="D15" i="9"/>
  <c r="L118" i="3"/>
  <c r="M182"/>
  <c r="M206"/>
  <c r="K248" l="1"/>
  <c r="J248"/>
  <c r="P3"/>
  <c r="L139"/>
  <c r="L153"/>
  <c r="M211"/>
  <c r="M216" s="1"/>
  <c r="L211"/>
  <c r="K2" i="2"/>
  <c r="J2"/>
  <c r="L248" i="3" l="1"/>
</calcChain>
</file>

<file path=xl/sharedStrings.xml><?xml version="1.0" encoding="utf-8"?>
<sst xmlns="http://schemas.openxmlformats.org/spreadsheetml/2006/main" count="1668" uniqueCount="326">
  <si>
    <t>Fin 1 - 04</t>
  </si>
  <si>
    <t>Finančný výkaz o plnení rozpočtu subjektu verejnej správy</t>
  </si>
  <si>
    <t xml:space="preserve">  k 31.12.2010</t>
  </si>
  <si>
    <t>( v celých eurách)</t>
  </si>
  <si>
    <t>IČO</t>
  </si>
  <si>
    <t>Mesiac</t>
  </si>
  <si>
    <t>Rok</t>
  </si>
  <si>
    <t xml:space="preserve">Kód okresu </t>
  </si>
  <si>
    <t xml:space="preserve">Kód obce </t>
  </si>
  <si>
    <t>00317047</t>
  </si>
  <si>
    <t>12</t>
  </si>
  <si>
    <t>2010</t>
  </si>
  <si>
    <t>506</t>
  </si>
  <si>
    <t>512834</t>
  </si>
  <si>
    <t>Názov subjektu verejnej správy</t>
  </si>
  <si>
    <t>Obec Žabokreky</t>
  </si>
  <si>
    <t/>
  </si>
  <si>
    <t>Právna forma subjektu verejnej správy</t>
  </si>
  <si>
    <t>Obec</t>
  </si>
  <si>
    <t>Sídlo subjektu verejnej správy</t>
  </si>
  <si>
    <t>Ulica a číslo</t>
  </si>
  <si>
    <t>Zabokreky 145</t>
  </si>
  <si>
    <t>PSČ</t>
  </si>
  <si>
    <t>Názov obce</t>
  </si>
  <si>
    <t>03840</t>
  </si>
  <si>
    <t>Žabokreky 145</t>
  </si>
  <si>
    <t>Smerové číslo telefónu</t>
  </si>
  <si>
    <t>Číslo telefónu</t>
  </si>
  <si>
    <t>Číslo faxu</t>
  </si>
  <si>
    <t>e-mailová adresa</t>
  </si>
  <si>
    <t>Zostavený dňa:</t>
  </si>
  <si>
    <t>Podpisový záznam osoby zodpovednej za zostavenie finančného výkazu:</t>
  </si>
  <si>
    <t>Podpisový záznam štatutárneho orgánu alebo člena štatutárneho orgánu subjektu verejnej správy:</t>
  </si>
  <si>
    <t>Časť I. Príjmy a výdavky rozpočtu subjektu verejnej správy</t>
  </si>
  <si>
    <t>Bežný rozpočet</t>
  </si>
  <si>
    <t xml:space="preserve">1.1.Príjmy </t>
  </si>
  <si>
    <t>Zdroj</t>
  </si>
  <si>
    <t>Položka</t>
  </si>
  <si>
    <t>Podpoložka</t>
  </si>
  <si>
    <t>Názov</t>
  </si>
  <si>
    <t>Schválený rozpočet</t>
  </si>
  <si>
    <t>Rozpočet po zmenách</t>
  </si>
  <si>
    <t>a</t>
  </si>
  <si>
    <t>b</t>
  </si>
  <si>
    <t>c</t>
  </si>
  <si>
    <t>d</t>
  </si>
  <si>
    <t>1</t>
  </si>
  <si>
    <t>2</t>
  </si>
  <si>
    <t>3</t>
  </si>
  <si>
    <t xml:space="preserve">111 </t>
  </si>
  <si>
    <t xml:space="preserve">   </t>
  </si>
  <si>
    <t>312</t>
  </si>
  <si>
    <t>001</t>
  </si>
  <si>
    <t xml:space="preserve">41  </t>
  </si>
  <si>
    <t>111</t>
  </si>
  <si>
    <t>003</t>
  </si>
  <si>
    <t>Výnos dane z príjmov poukázaný územnej samospráve</t>
  </si>
  <si>
    <t>121</t>
  </si>
  <si>
    <t>Daň z pozemkov</t>
  </si>
  <si>
    <t>002</t>
  </si>
  <si>
    <t>Daň zo stavieb</t>
  </si>
  <si>
    <t>133</t>
  </si>
  <si>
    <t>Daň za psa</t>
  </si>
  <si>
    <t>012</t>
  </si>
  <si>
    <t>013</t>
  </si>
  <si>
    <t>Daň za komunálne odpady a drobné stavebné odpady</t>
  </si>
  <si>
    <t>212</t>
  </si>
  <si>
    <t>221</t>
  </si>
  <si>
    <t>004</t>
  </si>
  <si>
    <t>223</t>
  </si>
  <si>
    <t>Úhrn</t>
  </si>
  <si>
    <t>Oddiel</t>
  </si>
  <si>
    <t>Skupina</t>
  </si>
  <si>
    <t>Trieda</t>
  </si>
  <si>
    <t>Podtrieda</t>
  </si>
  <si>
    <t>e</t>
  </si>
  <si>
    <t>f</t>
  </si>
  <si>
    <t>g</t>
  </si>
  <si>
    <t>h</t>
  </si>
  <si>
    <t>i</t>
  </si>
  <si>
    <t xml:space="preserve">       </t>
  </si>
  <si>
    <t>01</t>
  </si>
  <si>
    <t>6</t>
  </si>
  <si>
    <t>611</t>
  </si>
  <si>
    <t>Tarifný plat,osobný plat,zákl.plat,funk.plat...vrátane ich náhrad</t>
  </si>
  <si>
    <t>623</t>
  </si>
  <si>
    <t>Poistné do ostatných zdravotných poisťovní</t>
  </si>
  <si>
    <t>625</t>
  </si>
  <si>
    <t>632</t>
  </si>
  <si>
    <t>Energie</t>
  </si>
  <si>
    <t>633</t>
  </si>
  <si>
    <t>Všeobecný materiál</t>
  </si>
  <si>
    <t>637</t>
  </si>
  <si>
    <t xml:space="preserve"> </t>
  </si>
  <si>
    <t>Poplatky a odvody</t>
  </si>
  <si>
    <t>0</t>
  </si>
  <si>
    <t>634</t>
  </si>
  <si>
    <t>014</t>
  </si>
  <si>
    <t>027</t>
  </si>
  <si>
    <t>04</t>
  </si>
  <si>
    <t>5</t>
  </si>
  <si>
    <t>635</t>
  </si>
  <si>
    <t>05</t>
  </si>
  <si>
    <t>06</t>
  </si>
  <si>
    <t>4</t>
  </si>
  <si>
    <t>08</t>
  </si>
  <si>
    <t>09</t>
  </si>
  <si>
    <t>612</t>
  </si>
  <si>
    <t>Osobný príplatok</t>
  </si>
  <si>
    <t>614</t>
  </si>
  <si>
    <t>Odmeny</t>
  </si>
  <si>
    <t>631</t>
  </si>
  <si>
    <t>Cestovné náhrady - tuzemské</t>
  </si>
  <si>
    <t>642</t>
  </si>
  <si>
    <t>10</t>
  </si>
  <si>
    <t>7</t>
  </si>
  <si>
    <t>627</t>
  </si>
  <si>
    <t>Príspevok do doplnkových dôchodkových poisťovní</t>
  </si>
  <si>
    <t>03</t>
  </si>
  <si>
    <t>Kapitálový rozpočet</t>
  </si>
  <si>
    <t>Časť II. Finančné operácie a pohyby na mimorozpočtových účtoch subjektu verejnej správy</t>
  </si>
  <si>
    <t>2.1. Príjmové operácie</t>
  </si>
  <si>
    <t>CAST_I_1_PRIJMY</t>
  </si>
  <si>
    <t>CAST_I_1_VYDAVKY</t>
  </si>
  <si>
    <t>CAST_I_2_PRIJMY</t>
  </si>
  <si>
    <t>CAST_I_2_VYDAVKY</t>
  </si>
  <si>
    <t>CAST_II_PRIJMY</t>
  </si>
  <si>
    <t>CAST_II_VYDAVKY</t>
  </si>
  <si>
    <t>POCET_RIADKOV</t>
  </si>
  <si>
    <t>POCET_STLPCOV</t>
  </si>
  <si>
    <t>POCET_RIADKOV_HLAVICKY</t>
  </si>
  <si>
    <t>CELKOM</t>
  </si>
  <si>
    <t>Poplatky banke za správu účtov</t>
  </si>
  <si>
    <t>Oprava a údržba obecných komunikácii</t>
  </si>
  <si>
    <t>Nakladanie s odpadmi</t>
  </si>
  <si>
    <t>Verejné osvetlenie</t>
  </si>
  <si>
    <t>41</t>
  </si>
  <si>
    <t>Dohľad nad kultúrnymi zariadeniami a ich riadenie-Kultúrny dom</t>
  </si>
  <si>
    <t>641</t>
  </si>
  <si>
    <t>Náboženské a iné spoločenské služby - Dom smútku</t>
  </si>
  <si>
    <t>Predškolská výchova</t>
  </si>
  <si>
    <t>Príjmy</t>
  </si>
  <si>
    <t>Výdavky</t>
  </si>
  <si>
    <t>Prebytok/schodok bežného rozpočtu</t>
  </si>
  <si>
    <t>Schodok kapitálového rozpočtu</t>
  </si>
  <si>
    <t>Rozpočet</t>
  </si>
  <si>
    <t>Schodok rozpočtu</t>
  </si>
  <si>
    <t>Skutočnosť</t>
  </si>
  <si>
    <t>Náklady</t>
  </si>
  <si>
    <t>Výnosy</t>
  </si>
  <si>
    <t>Hospodársky výsledok</t>
  </si>
  <si>
    <t>Rok 2010</t>
  </si>
  <si>
    <t>Rok 2009</t>
  </si>
  <si>
    <t>Materiál</t>
  </si>
  <si>
    <t>Služby</t>
  </si>
  <si>
    <t>Energie, voda</t>
  </si>
  <si>
    <t xml:space="preserve">Rutinná a štandardná údržba </t>
  </si>
  <si>
    <t>Transfery jednotlivcom a neziskovým právnickým osobám</t>
  </si>
  <si>
    <t>Príjmy od Slovgeotermu</t>
  </si>
  <si>
    <t>Správa obce</t>
  </si>
  <si>
    <t>Školenia, kurzy, semináre</t>
  </si>
  <si>
    <t>Auditorské služby</t>
  </si>
  <si>
    <t>016</t>
  </si>
  <si>
    <t>Prídel do SF</t>
  </si>
  <si>
    <t>015</t>
  </si>
  <si>
    <t>026</t>
  </si>
  <si>
    <t>Členské</t>
  </si>
  <si>
    <t>Materiál - prenesený výkon ŠS</t>
  </si>
  <si>
    <t>Odmeny na dohody</t>
  </si>
  <si>
    <t>REPRE</t>
  </si>
  <si>
    <t>035</t>
  </si>
  <si>
    <t>Zrážková daň</t>
  </si>
  <si>
    <t>Ochrana pre požiarmi</t>
  </si>
  <si>
    <t>Služby - odvoz odpadov</t>
  </si>
  <si>
    <t>Rekreačné a športové služby</t>
  </si>
  <si>
    <t>Obecný rozhlas</t>
  </si>
  <si>
    <t>Rutinná a štandartná údržba</t>
  </si>
  <si>
    <t>Ostatné príplatky</t>
  </si>
  <si>
    <t>Prepravné /strava/</t>
  </si>
  <si>
    <t>621</t>
  </si>
  <si>
    <t>Sociálna pomoc občanom v HN a sociálnej núdzi</t>
  </si>
  <si>
    <t>Transfery jednotlivcom a neziskovým právnickým osobám _Zväz telesne postihnutých</t>
  </si>
  <si>
    <t xml:space="preserve">                         BEŽNÉ TRANSFÉRY</t>
  </si>
  <si>
    <t xml:space="preserve">                           DAŇOVÉ PRÍJMY</t>
  </si>
  <si>
    <t xml:space="preserve">                            NEDAŇOVÉ PRÍJMY</t>
  </si>
  <si>
    <t>Tuzemské bežné transfery v rámci VS zo ŠR - ŽP</t>
  </si>
  <si>
    <t>Tuzemské bežné transfery v rámci VS zo ŠR- KÚCDaPK</t>
  </si>
  <si>
    <t>Poistné do ZP</t>
  </si>
  <si>
    <t>Poistné do SP - nemocenské p.</t>
  </si>
  <si>
    <t>Poistné do SP - úrazové p.</t>
  </si>
  <si>
    <t>Poistné do SP - invalidné p.</t>
  </si>
  <si>
    <t>Poistné do SP - fond zamestnanosti</t>
  </si>
  <si>
    <t>005</t>
  </si>
  <si>
    <t>007</t>
  </si>
  <si>
    <t>Poistné do SP - rezervný fond</t>
  </si>
  <si>
    <t>Energie - elektrina</t>
  </si>
  <si>
    <t>Energie - plyn</t>
  </si>
  <si>
    <t>006</t>
  </si>
  <si>
    <t>Poistné do SP - úrazovép.</t>
  </si>
  <si>
    <t>Poistné do SP - starobné p.</t>
  </si>
  <si>
    <t>009</t>
  </si>
  <si>
    <t>Knihy, noviny, časopisy</t>
  </si>
  <si>
    <t>Servis, údržba /auto, traktor/</t>
  </si>
  <si>
    <t>Zákonné poistenie vozidiel</t>
  </si>
  <si>
    <t>Palivá, mazivo,olej /LPG, benzín/</t>
  </si>
  <si>
    <t>Prepravné a nájom dopr. prostriedkov</t>
  </si>
  <si>
    <t>Ostatné všeobecné  služby</t>
  </si>
  <si>
    <t>Stravovanie zamestnancov</t>
  </si>
  <si>
    <t>Poistné -majetok</t>
  </si>
  <si>
    <t>Zasadnutia orgánov obce</t>
  </si>
  <si>
    <t>odmeny poslancov OZ</t>
  </si>
  <si>
    <t>Zdravotné poistenie</t>
  </si>
  <si>
    <t>Starobné poistenie</t>
  </si>
  <si>
    <t>Úrazové poistenie</t>
  </si>
  <si>
    <t>Invalidné poistenie</t>
  </si>
  <si>
    <t>Rezervný fond solidarity</t>
  </si>
  <si>
    <t>Transféry CVČ</t>
  </si>
  <si>
    <t>Nákup odpadových nádob</t>
  </si>
  <si>
    <t>Transfery jednotlivcom a neziskovým právnickým osobám- TJ ŠTART</t>
  </si>
  <si>
    <t>Knihy, časopisy, noviny</t>
  </si>
  <si>
    <t>Materiál /dotácia/</t>
  </si>
  <si>
    <t>Návrh rozpočtu 2017</t>
  </si>
  <si>
    <t>322</t>
  </si>
  <si>
    <t>Kapitálový rozpočet - príjem</t>
  </si>
  <si>
    <t xml:space="preserve">                   KAPITÁLOVÉ   TRANSFÉRY</t>
  </si>
  <si>
    <t>Program</t>
  </si>
  <si>
    <t>Základná škola</t>
  </si>
  <si>
    <t>Kapitálový  rozpočet</t>
  </si>
  <si>
    <t>717</t>
  </si>
  <si>
    <t>Poistné do SP - starobné  p.</t>
  </si>
  <si>
    <t>Cestovné náhrady</t>
  </si>
  <si>
    <t>Rutinná a štandardná údržba</t>
  </si>
  <si>
    <t>Odmeny - vzdel. poukazy</t>
  </si>
  <si>
    <t>Návrh  rozpočtu 2015</t>
  </si>
  <si>
    <t>Návrh rozpočtu 2024</t>
  </si>
  <si>
    <t>292</t>
  </si>
  <si>
    <t>017</t>
  </si>
  <si>
    <t>príjmy z vratiek /zúčtovanie ZP/</t>
  </si>
  <si>
    <t>Poistné do VŠZP</t>
  </si>
  <si>
    <t>Vodné, stočné</t>
  </si>
  <si>
    <t>Knihy, časopisy</t>
  </si>
  <si>
    <t xml:space="preserve">09 1 </t>
  </si>
  <si>
    <t xml:space="preserve">Odmeny </t>
  </si>
  <si>
    <t>Poistné do SP - starobné p. p.</t>
  </si>
  <si>
    <t xml:space="preserve">Poštové služby </t>
  </si>
  <si>
    <t>Telekomunikačné služby</t>
  </si>
  <si>
    <t>Karty, známky, poplatky /Parkovanie, diaľ.zn.</t>
  </si>
  <si>
    <t>Rutinná a štandardná údržba softwéru</t>
  </si>
  <si>
    <t>636001</t>
  </si>
  <si>
    <t>Nájomné za nájom budov, objektov....</t>
  </si>
  <si>
    <t>036</t>
  </si>
  <si>
    <t xml:space="preserve"> REPRE</t>
  </si>
  <si>
    <t>Zdravotné poistenie-ostatné ZP</t>
  </si>
  <si>
    <t>Ochrana ŽP</t>
  </si>
  <si>
    <t>Palivá ako zdroj energie /benzín-kosačky/</t>
  </si>
  <si>
    <t>Dohody o VP</t>
  </si>
  <si>
    <t>Transfér cirkvám</t>
  </si>
  <si>
    <t>Tuzemské bežné transfery v rámci VS zo ŠR-ZŠ</t>
  </si>
  <si>
    <t>Tuzemské bežné transfery v rámci VS zo ŠR-vzdelávacie poukazy</t>
  </si>
  <si>
    <t>Tuzemské bežné transféry VS zo ŠR - znevýh.prostr.</t>
  </si>
  <si>
    <t>Tuzemské bežné trnasféry VS zo ŠR - učebnice</t>
  </si>
  <si>
    <t>Tuzemské bežné trnasféry VS zo ŠR -MŠ</t>
  </si>
  <si>
    <t>Tuzemské bežné trnasféry VS zo ŠR - REGOB</t>
  </si>
  <si>
    <t>Tuzemské bežné transfery v rámci VS zo ŠR - HN</t>
  </si>
  <si>
    <t>Poplatky a platby za predaj výrobkov,tovarov a služieb</t>
  </si>
  <si>
    <t>Poplatky za školy a škol. Zariadenia</t>
  </si>
  <si>
    <t>Poplatky a platby za stravné</t>
  </si>
  <si>
    <t>244</t>
  </si>
  <si>
    <t>Úroky z termínovaných vkladov</t>
  </si>
  <si>
    <t>Návrh rozpočtu 2025</t>
  </si>
  <si>
    <t>Kanalizácia</t>
  </si>
  <si>
    <t>63701</t>
  </si>
  <si>
    <t>Provízia-str.lístky</t>
  </si>
  <si>
    <t>636</t>
  </si>
  <si>
    <t>Prenájom - VKK</t>
  </si>
  <si>
    <t>Poistné do ostatných ZP</t>
  </si>
  <si>
    <t>Poistné do SP -starobné p.</t>
  </si>
  <si>
    <t>Poistné do SP - FZ</t>
  </si>
  <si>
    <t xml:space="preserve">Poistné do SP- RFS </t>
  </si>
  <si>
    <t>Návrh rozpočtu 2026</t>
  </si>
  <si>
    <t>Refundácia NIVAM</t>
  </si>
  <si>
    <t>1BB1</t>
  </si>
  <si>
    <t>Dotácia - MOPS</t>
  </si>
  <si>
    <t>Prenájom priestorov MAS</t>
  </si>
  <si>
    <t>Správne poplatky</t>
  </si>
  <si>
    <t>Ostatné administratívne poplatky</t>
  </si>
  <si>
    <t>za prebytočný majetok</t>
  </si>
  <si>
    <t>242</t>
  </si>
  <si>
    <t xml:space="preserve">Úroky </t>
  </si>
  <si>
    <t>Z náhrad z poistného plnenia</t>
  </si>
  <si>
    <t>Telefón</t>
  </si>
  <si>
    <t>Údržba výpočtovej techniky</t>
  </si>
  <si>
    <t>Údržba strojov, prístrojov, zariadení</t>
  </si>
  <si>
    <t>Pedagogický asistent</t>
  </si>
  <si>
    <t>011</t>
  </si>
  <si>
    <t>Softvér</t>
  </si>
  <si>
    <t>Špeciálne služby</t>
  </si>
  <si>
    <t>Transféry ostatným subjektom VS</t>
  </si>
  <si>
    <t>Aktivačná činnosť-MOPS</t>
  </si>
  <si>
    <t>Potraviny-turnaj</t>
  </si>
  <si>
    <t>Všeobecné služby</t>
  </si>
  <si>
    <t>Akcie obce Deň obce, karneval, Mikuláš.....</t>
  </si>
  <si>
    <t>Odmeny umelcom - verejný rozhlas</t>
  </si>
  <si>
    <t>Príspevok zo SF</t>
  </si>
  <si>
    <t>Jednorázové soc. Výpomoci</t>
  </si>
  <si>
    <t>Realizácia nových stavieb -kanalizácia</t>
  </si>
  <si>
    <t>Odstupné</t>
  </si>
  <si>
    <t>Dohody o vykonaní práce</t>
  </si>
  <si>
    <t>1BB2</t>
  </si>
  <si>
    <t>Príplatky-osobný</t>
  </si>
  <si>
    <t>Príplatky - osobný</t>
  </si>
  <si>
    <t>Návrh rozpočtu</t>
  </si>
  <si>
    <t xml:space="preserve">Návrh rozpočtu </t>
  </si>
  <si>
    <t>46</t>
  </si>
  <si>
    <t>Kanalizácia-spoluúčasť</t>
  </si>
  <si>
    <t>Nákup auta</t>
  </si>
  <si>
    <t>2.1. Výdavkové operácie</t>
  </si>
  <si>
    <t>Rekonštrukcia ZŠ</t>
  </si>
  <si>
    <t>714</t>
  </si>
  <si>
    <t>Oprava studne</t>
  </si>
  <si>
    <t>713</t>
  </si>
  <si>
    <t>Nákup vybavenia do kuchyne</t>
  </si>
  <si>
    <t>454</t>
  </si>
  <si>
    <t>Odchodné</t>
  </si>
  <si>
    <t>Revízie PO</t>
  </si>
  <si>
    <t>Prevod FRR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</si>
</sst>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\ 00"/>
    <numFmt numFmtId="166" formatCode="_(* #,##0_);_(* \(#,##0\);_(* &quot;-&quot;??_);_(@_)"/>
  </numFmts>
  <fonts count="25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8" tint="0.79998168889431442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rgb="FFFFFF99"/>
        <bgColor indexed="8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justify"/>
    </xf>
    <xf numFmtId="0" fontId="2" fillId="0" borderId="0" xfId="0" applyNumberFormat="1" applyFont="1" applyFill="1" applyBorder="1" applyAlignment="1" applyProtection="1">
      <alignment horizontal="left" vertical="justify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4" fillId="3" borderId="7" xfId="0" applyNumberFormat="1" applyFont="1" applyFill="1" applyBorder="1" applyAlignment="1" applyProtection="1">
      <alignment vertical="center" wrapText="1"/>
    </xf>
    <xf numFmtId="1" fontId="4" fillId="2" borderId="8" xfId="0" applyNumberFormat="1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/>
    <xf numFmtId="0" fontId="0" fillId="10" borderId="7" xfId="0" applyFill="1" applyBorder="1"/>
    <xf numFmtId="0" fontId="0" fillId="10" borderId="7" xfId="0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0" fontId="5" fillId="12" borderId="7" xfId="0" applyFont="1" applyFill="1" applyBorder="1"/>
    <xf numFmtId="2" fontId="0" fillId="12" borderId="7" xfId="0" applyNumberFormat="1" applyFill="1" applyBorder="1" applyAlignment="1">
      <alignment horizontal="center"/>
    </xf>
    <xf numFmtId="2" fontId="5" fillId="12" borderId="7" xfId="0" applyNumberFormat="1" applyFon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2" fontId="5" fillId="13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3" borderId="7" xfId="0" applyFont="1" applyFill="1" applyBorder="1"/>
    <xf numFmtId="2" fontId="0" fillId="13" borderId="7" xfId="0" applyNumberFormat="1" applyFill="1" applyBorder="1" applyAlignment="1">
      <alignment horizontal="center"/>
    </xf>
    <xf numFmtId="0" fontId="5" fillId="13" borderId="7" xfId="0" applyFont="1" applyFill="1" applyBorder="1"/>
    <xf numFmtId="0" fontId="3" fillId="11" borderId="7" xfId="0" applyNumberFormat="1" applyFont="1" applyFill="1" applyBorder="1" applyAlignment="1" applyProtection="1">
      <alignment horizontal="center" vertical="center"/>
    </xf>
    <xf numFmtId="1" fontId="14" fillId="16" borderId="7" xfId="0" applyNumberFormat="1" applyFont="1" applyFill="1" applyBorder="1" applyAlignment="1" applyProtection="1">
      <alignment horizontal="center" vertical="center" wrapText="1"/>
    </xf>
    <xf numFmtId="0" fontId="3" fillId="11" borderId="0" xfId="0" applyNumberFormat="1" applyFont="1" applyFill="1" applyBorder="1" applyAlignment="1" applyProtection="1">
      <alignment horizontal="center" vertical="center"/>
    </xf>
    <xf numFmtId="1" fontId="3" fillId="14" borderId="0" xfId="0" applyNumberFormat="1" applyFont="1" applyFill="1" applyBorder="1" applyAlignment="1" applyProtection="1">
      <alignment horizontal="center" vertical="center"/>
    </xf>
    <xf numFmtId="0" fontId="2" fillId="18" borderId="0" xfId="0" applyNumberFormat="1" applyFont="1" applyFill="1" applyBorder="1" applyAlignment="1" applyProtection="1"/>
    <xf numFmtId="49" fontId="4" fillId="3" borderId="9" xfId="0" applyNumberFormat="1" applyFont="1" applyFill="1" applyBorder="1" applyAlignment="1" applyProtection="1">
      <alignment vertical="center" wrapText="1"/>
    </xf>
    <xf numFmtId="1" fontId="5" fillId="18" borderId="7" xfId="0" applyNumberFormat="1" applyFont="1" applyFill="1" applyBorder="1" applyAlignment="1" applyProtection="1"/>
    <xf numFmtId="1" fontId="5" fillId="14" borderId="7" xfId="0" applyNumberFormat="1" applyFont="1" applyFill="1" applyBorder="1" applyAlignment="1" applyProtection="1"/>
    <xf numFmtId="1" fontId="14" fillId="15" borderId="7" xfId="0" applyNumberFormat="1" applyFont="1" applyFill="1" applyBorder="1" applyAlignment="1" applyProtection="1">
      <alignment horizontal="center" vertical="center" wrapText="1"/>
    </xf>
    <xf numFmtId="0" fontId="5" fillId="14" borderId="0" xfId="0" applyNumberFormat="1" applyFont="1" applyFill="1" applyBorder="1" applyAlignment="1" applyProtection="1"/>
    <xf numFmtId="0" fontId="5" fillId="2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vertical="center" wrapText="1"/>
    </xf>
    <xf numFmtId="1" fontId="8" fillId="0" borderId="4" xfId="0" applyNumberFormat="1" applyFont="1" applyFill="1" applyBorder="1" applyAlignment="1" applyProtection="1">
      <alignment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" fontId="8" fillId="13" borderId="6" xfId="0" applyNumberFormat="1" applyFont="1" applyFill="1" applyBorder="1" applyAlignment="1" applyProtection="1">
      <alignment horizontal="center" vertical="center" wrapText="1"/>
    </xf>
    <xf numFmtId="1" fontId="8" fillId="21" borderId="7" xfId="0" applyNumberFormat="1" applyFont="1" applyFill="1" applyBorder="1" applyAlignment="1" applyProtection="1">
      <alignment horizontal="center" vertical="center" wrapText="1"/>
    </xf>
    <xf numFmtId="1" fontId="8" fillId="18" borderId="7" xfId="0" applyNumberFormat="1" applyFont="1" applyFill="1" applyBorder="1" applyAlignment="1" applyProtection="1">
      <alignment horizontal="center" vertical="center" wrapText="1"/>
    </xf>
    <xf numFmtId="1" fontId="8" fillId="14" borderId="11" xfId="0" applyNumberFormat="1" applyFont="1" applyFill="1" applyBorder="1" applyAlignment="1" applyProtection="1">
      <alignment horizontal="center" vertical="center" wrapText="1"/>
    </xf>
    <xf numFmtId="1" fontId="8" fillId="18" borderId="11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vertical="center" wrapText="1"/>
    </xf>
    <xf numFmtId="166" fontId="15" fillId="14" borderId="7" xfId="1" applyNumberFormat="1" applyFont="1" applyFill="1" applyBorder="1" applyAlignment="1" applyProtection="1"/>
    <xf numFmtId="166" fontId="15" fillId="18" borderId="7" xfId="1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" fontId="15" fillId="0" borderId="0" xfId="0" applyNumberFormat="1" applyFont="1" applyFill="1" applyBorder="1" applyAlignment="1" applyProtection="1"/>
    <xf numFmtId="4" fontId="8" fillId="17" borderId="7" xfId="1" applyNumberFormat="1" applyFont="1" applyFill="1" applyBorder="1" applyAlignment="1" applyProtection="1"/>
    <xf numFmtId="4" fontId="8" fillId="14" borderId="7" xfId="1" applyNumberFormat="1" applyFont="1" applyFill="1" applyBorder="1" applyAlignment="1" applyProtection="1"/>
    <xf numFmtId="49" fontId="15" fillId="22" borderId="6" xfId="0" applyNumberFormat="1" applyFont="1" applyFill="1" applyBorder="1" applyAlignment="1" applyProtection="1">
      <alignment vertical="center" wrapText="1"/>
    </xf>
    <xf numFmtId="49" fontId="15" fillId="23" borderId="6" xfId="0" applyNumberFormat="1" applyFont="1" applyFill="1" applyBorder="1" applyAlignment="1" applyProtection="1">
      <alignment vertical="center" wrapText="1"/>
    </xf>
    <xf numFmtId="166" fontId="15" fillId="23" borderId="7" xfId="1" applyNumberFormat="1" applyFont="1" applyFill="1" applyBorder="1" applyAlignment="1" applyProtection="1"/>
    <xf numFmtId="164" fontId="15" fillId="23" borderId="7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49" fontId="9" fillId="0" borderId="9" xfId="0" applyNumberFormat="1" applyFont="1" applyFill="1" applyBorder="1" applyAlignment="1" applyProtection="1">
      <alignment horizontal="center" vertical="center" wrapText="1"/>
    </xf>
    <xf numFmtId="1" fontId="14" fillId="14" borderId="7" xfId="0" applyNumberFormat="1" applyFont="1" applyFill="1" applyBorder="1" applyAlignment="1" applyProtection="1">
      <alignment horizontal="center" vertical="center" wrapText="1"/>
    </xf>
    <xf numFmtId="0" fontId="16" fillId="11" borderId="7" xfId="0" applyNumberFormat="1" applyFont="1" applyFill="1" applyBorder="1" applyAlignment="1" applyProtection="1">
      <alignment horizontal="center" vertical="center"/>
    </xf>
    <xf numFmtId="0" fontId="11" fillId="14" borderId="7" xfId="0" applyNumberFormat="1" applyFont="1" applyFill="1" applyBorder="1" applyAlignment="1" applyProtection="1"/>
    <xf numFmtId="0" fontId="6" fillId="18" borderId="22" xfId="0" applyNumberFormat="1" applyFont="1" applyFill="1" applyBorder="1" applyAlignment="1" applyProtection="1"/>
    <xf numFmtId="1" fontId="3" fillId="24" borderId="7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Border="1" applyAlignment="1" applyProtection="1">
      <alignment horizontal="center" vertical="center"/>
    </xf>
    <xf numFmtId="49" fontId="17" fillId="0" borderId="9" xfId="0" applyNumberFormat="1" applyFont="1" applyFill="1" applyBorder="1" applyAlignment="1" applyProtection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1" fontId="17" fillId="21" borderId="7" xfId="0" applyNumberFormat="1" applyFont="1" applyFill="1" applyBorder="1" applyAlignment="1" applyProtection="1">
      <alignment horizontal="center" vertical="center" wrapText="1"/>
    </xf>
    <xf numFmtId="1" fontId="17" fillId="18" borderId="7" xfId="0" applyNumberFormat="1" applyFont="1" applyFill="1" applyBorder="1" applyAlignment="1" applyProtection="1">
      <alignment horizontal="center" vertical="center" wrapText="1"/>
    </xf>
    <xf numFmtId="1" fontId="17" fillId="14" borderId="7" xfId="0" applyNumberFormat="1" applyFont="1" applyFill="1" applyBorder="1" applyAlignment="1" applyProtection="1">
      <alignment horizontal="center" vertical="center" wrapText="1"/>
    </xf>
    <xf numFmtId="0" fontId="18" fillId="11" borderId="7" xfId="0" applyNumberFormat="1" applyFont="1" applyFill="1" applyBorder="1" applyAlignment="1" applyProtection="1">
      <alignment horizontal="center" vertical="center"/>
    </xf>
    <xf numFmtId="0" fontId="18" fillId="18" borderId="22" xfId="0" applyNumberFormat="1" applyFont="1" applyFill="1" applyBorder="1" applyAlignment="1" applyProtection="1"/>
    <xf numFmtId="49" fontId="20" fillId="3" borderId="9" xfId="0" applyNumberFormat="1" applyFont="1" applyFill="1" applyBorder="1" applyAlignment="1" applyProtection="1">
      <alignment vertical="center" wrapText="1"/>
    </xf>
    <xf numFmtId="49" fontId="20" fillId="3" borderId="7" xfId="0" applyNumberFormat="1" applyFont="1" applyFill="1" applyBorder="1" applyAlignment="1" applyProtection="1">
      <alignment vertical="center" wrapText="1"/>
    </xf>
    <xf numFmtId="0" fontId="20" fillId="11" borderId="7" xfId="0" applyNumberFormat="1" applyFont="1" applyFill="1" applyBorder="1" applyAlignment="1" applyProtection="1">
      <alignment horizontal="center" vertical="center"/>
    </xf>
    <xf numFmtId="1" fontId="20" fillId="24" borderId="7" xfId="0" applyNumberFormat="1" applyFont="1" applyFill="1" applyBorder="1" applyAlignment="1" applyProtection="1">
      <alignment horizontal="center" vertical="center" wrapText="1"/>
    </xf>
    <xf numFmtId="3" fontId="20" fillId="11" borderId="7" xfId="0" applyNumberFormat="1" applyFont="1" applyFill="1" applyBorder="1" applyAlignment="1" applyProtection="1">
      <alignment horizontal="center" vertical="center"/>
    </xf>
    <xf numFmtId="1" fontId="17" fillId="16" borderId="7" xfId="0" applyNumberFormat="1" applyFont="1" applyFill="1" applyBorder="1" applyAlignment="1" applyProtection="1">
      <alignment horizontal="center" vertical="center" wrapText="1"/>
    </xf>
    <xf numFmtId="1" fontId="17" fillId="15" borderId="7" xfId="0" applyNumberFormat="1" applyFont="1" applyFill="1" applyBorder="1" applyAlignment="1" applyProtection="1">
      <alignment horizontal="center" vertical="center" wrapText="1"/>
    </xf>
    <xf numFmtId="49" fontId="20" fillId="25" borderId="9" xfId="0" applyNumberFormat="1" applyFont="1" applyFill="1" applyBorder="1" applyAlignment="1" applyProtection="1">
      <alignment vertical="center" wrapText="1"/>
    </xf>
    <xf numFmtId="49" fontId="20" fillId="25" borderId="7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/>
    <xf numFmtId="1" fontId="20" fillId="14" borderId="0" xfId="0" applyNumberFormat="1" applyFont="1" applyFill="1" applyBorder="1" applyAlignment="1" applyProtection="1">
      <alignment horizontal="center" vertical="center"/>
    </xf>
    <xf numFmtId="0" fontId="20" fillId="11" borderId="0" xfId="0" applyNumberFormat="1" applyFont="1" applyFill="1" applyBorder="1" applyAlignment="1" applyProtection="1">
      <alignment horizontal="center" vertical="center"/>
    </xf>
    <xf numFmtId="0" fontId="17" fillId="14" borderId="0" xfId="0" applyNumberFormat="1" applyFont="1" applyFill="1" applyBorder="1" applyAlignment="1" applyProtection="1"/>
    <xf numFmtId="0" fontId="20" fillId="18" borderId="0" xfId="0" applyNumberFormat="1" applyFont="1" applyFill="1" applyBorder="1" applyAlignment="1" applyProtection="1"/>
    <xf numFmtId="49" fontId="20" fillId="2" borderId="9" xfId="0" applyNumberFormat="1" applyFont="1" applyFill="1" applyBorder="1" applyAlignment="1" applyProtection="1">
      <alignment vertical="center" wrapText="1"/>
    </xf>
    <xf numFmtId="49" fontId="20" fillId="2" borderId="7" xfId="0" applyNumberFormat="1" applyFont="1" applyFill="1" applyBorder="1" applyAlignment="1" applyProtection="1">
      <alignment vertical="center" wrapText="1"/>
    </xf>
    <xf numFmtId="1" fontId="20" fillId="15" borderId="7" xfId="0" applyNumberFormat="1" applyFont="1" applyFill="1" applyBorder="1" applyAlignment="1" applyProtection="1">
      <alignment horizontal="center" vertical="center" wrapText="1"/>
    </xf>
    <xf numFmtId="49" fontId="20" fillId="4" borderId="9" xfId="0" applyNumberFormat="1" applyFont="1" applyFill="1" applyBorder="1" applyAlignment="1" applyProtection="1">
      <alignment vertical="center" wrapText="1"/>
    </xf>
    <xf numFmtId="49" fontId="20" fillId="7" borderId="9" xfId="0" applyNumberFormat="1" applyFont="1" applyFill="1" applyBorder="1" applyAlignment="1" applyProtection="1">
      <alignment vertical="center" wrapText="1"/>
    </xf>
    <xf numFmtId="1" fontId="17" fillId="19" borderId="10" xfId="0" applyNumberFormat="1" applyFont="1" applyFill="1" applyBorder="1" applyAlignment="1" applyProtection="1">
      <alignment horizontal="center" vertical="center"/>
    </xf>
    <xf numFmtId="1" fontId="17" fillId="14" borderId="7" xfId="0" applyNumberFormat="1" applyFont="1" applyFill="1" applyBorder="1" applyAlignment="1" applyProtection="1">
      <alignment horizontal="center"/>
    </xf>
    <xf numFmtId="1" fontId="17" fillId="18" borderId="7" xfId="0" applyNumberFormat="1" applyFont="1" applyFill="1" applyBorder="1" applyAlignment="1" applyProtection="1">
      <alignment horizontal="center"/>
    </xf>
    <xf numFmtId="1" fontId="8" fillId="14" borderId="23" xfId="0" applyNumberFormat="1" applyFont="1" applyFill="1" applyBorder="1" applyAlignment="1" applyProtection="1">
      <alignment horizontal="center" vertical="center" wrapText="1"/>
    </xf>
    <xf numFmtId="1" fontId="8" fillId="18" borderId="23" xfId="0" applyNumberFormat="1" applyFont="1" applyFill="1" applyBorder="1" applyAlignment="1" applyProtection="1">
      <alignment horizontal="center" vertical="center" wrapText="1"/>
    </xf>
    <xf numFmtId="3" fontId="3" fillId="11" borderId="7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vertical="center" wrapText="1"/>
    </xf>
    <xf numFmtId="166" fontId="21" fillId="14" borderId="7" xfId="1" applyNumberFormat="1" applyFont="1" applyFill="1" applyBorder="1" applyAlignment="1" applyProtection="1"/>
    <xf numFmtId="0" fontId="19" fillId="14" borderId="7" xfId="0" applyNumberFormat="1" applyFont="1" applyFill="1" applyBorder="1" applyAlignment="1" applyProtection="1">
      <alignment horizontal="center"/>
    </xf>
    <xf numFmtId="49" fontId="3" fillId="25" borderId="7" xfId="0" applyNumberFormat="1" applyFont="1" applyFill="1" applyBorder="1" applyAlignment="1" applyProtection="1">
      <alignment vertical="center" wrapText="1"/>
    </xf>
    <xf numFmtId="0" fontId="22" fillId="11" borderId="7" xfId="0" applyNumberFormat="1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vertical="center" wrapText="1"/>
    </xf>
    <xf numFmtId="0" fontId="23" fillId="11" borderId="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6" xfId="0" applyNumberFormat="1" applyFont="1" applyFill="1" applyBorder="1" applyAlignment="1" applyProtection="1">
      <alignment horizontal="left" vertical="top" wrapText="1"/>
    </xf>
    <xf numFmtId="0" fontId="9" fillId="0" borderId="17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0" fontId="9" fillId="0" borderId="18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49" fontId="2" fillId="0" borderId="3" xfId="0" applyNumberFormat="1" applyFont="1" applyFill="1" applyBorder="1" applyAlignment="1" applyProtection="1">
      <protection locked="0"/>
    </xf>
    <xf numFmtId="49" fontId="2" fillId="0" borderId="4" xfId="0" applyNumberFormat="1" applyFont="1" applyFill="1" applyBorder="1" applyAlignment="1" applyProtection="1">
      <protection locked="0"/>
    </xf>
    <xf numFmtId="49" fontId="2" fillId="0" borderId="5" xfId="0" applyNumberFormat="1" applyFont="1" applyFill="1" applyBorder="1" applyAlignment="1" applyProtection="1">
      <protection locked="0"/>
    </xf>
    <xf numFmtId="0" fontId="9" fillId="0" borderId="13" xfId="0" applyNumberFormat="1" applyFont="1" applyFill="1" applyBorder="1" applyAlignment="1" applyProtection="1">
      <alignment horizontal="left" vertical="top" wrapText="1"/>
      <protection locked="0"/>
    </xf>
    <xf numFmtId="0" fontId="9" fillId="0" borderId="14" xfId="0" applyNumberFormat="1" applyFont="1" applyFill="1" applyBorder="1" applyAlignment="1" applyProtection="1">
      <alignment horizontal="left" vertical="top" wrapText="1"/>
      <protection locked="0"/>
    </xf>
    <xf numFmtId="0" fontId="9" fillId="0" borderId="15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16" xfId="0" applyNumberFormat="1" applyFont="1" applyFill="1" applyBorder="1" applyAlignment="1" applyProtection="1">
      <alignment horizontal="left" vertical="top" wrapText="1"/>
      <protection locked="0"/>
    </xf>
    <xf numFmtId="0" fontId="9" fillId="0" borderId="17" xfId="0" applyNumberFormat="1" applyFont="1" applyFill="1" applyBorder="1" applyAlignment="1" applyProtection="1">
      <alignment horizontal="left"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top" wrapText="1"/>
      <protection locked="0"/>
    </xf>
    <xf numFmtId="0" fontId="9" fillId="0" borderId="18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 vertical="justify"/>
    </xf>
    <xf numFmtId="0" fontId="4" fillId="0" borderId="4" xfId="0" applyNumberFormat="1" applyFont="1" applyFill="1" applyBorder="1" applyAlignment="1" applyProtection="1">
      <alignment horizontal="center" vertical="justify"/>
    </xf>
    <xf numFmtId="0" fontId="4" fillId="0" borderId="5" xfId="0" applyNumberFormat="1" applyFont="1" applyFill="1" applyBorder="1" applyAlignment="1" applyProtection="1">
      <alignment horizontal="center" vertical="justify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164" fontId="8" fillId="17" borderId="3" xfId="1" applyFont="1" applyFill="1" applyBorder="1" applyAlignment="1" applyProtection="1">
      <alignment horizontal="left" vertical="center" wrapText="1"/>
    </xf>
    <xf numFmtId="164" fontId="8" fillId="17" borderId="4" xfId="1" applyFont="1" applyFill="1" applyBorder="1" applyAlignment="1" applyProtection="1">
      <alignment horizontal="left" vertical="center" wrapText="1"/>
    </xf>
    <xf numFmtId="164" fontId="8" fillId="17" borderId="24" xfId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49" fontId="17" fillId="8" borderId="19" xfId="0" applyNumberFormat="1" applyFont="1" applyFill="1" applyBorder="1" applyAlignment="1" applyProtection="1">
      <alignment horizontal="center" vertical="center" wrapText="1"/>
    </xf>
    <xf numFmtId="49" fontId="17" fillId="8" borderId="20" xfId="0" applyNumberFormat="1" applyFont="1" applyFill="1" applyBorder="1" applyAlignment="1" applyProtection="1">
      <alignment horizontal="center" vertical="center" wrapText="1"/>
    </xf>
    <xf numFmtId="49" fontId="17" fillId="8" borderId="21" xfId="0" applyNumberFormat="1" applyFont="1" applyFill="1" applyBorder="1" applyAlignment="1" applyProtection="1">
      <alignment horizontal="center" vertical="center" wrapText="1"/>
    </xf>
    <xf numFmtId="49" fontId="17" fillId="16" borderId="9" xfId="0" applyNumberFormat="1" applyFont="1" applyFill="1" applyBorder="1" applyAlignment="1" applyProtection="1">
      <alignment horizontal="right" vertical="center" wrapText="1"/>
    </xf>
    <xf numFmtId="49" fontId="17" fillId="16" borderId="7" xfId="0" applyNumberFormat="1" applyFont="1" applyFill="1" applyBorder="1" applyAlignment="1" applyProtection="1">
      <alignment horizontal="right" vertical="center" wrapText="1"/>
    </xf>
    <xf numFmtId="1" fontId="17" fillId="0" borderId="0" xfId="0" applyNumberFormat="1" applyFont="1" applyFill="1" applyBorder="1" applyAlignment="1" applyProtection="1">
      <alignment horizontal="center" vertical="center"/>
    </xf>
    <xf numFmtId="49" fontId="17" fillId="9" borderId="9" xfId="0" applyNumberFormat="1" applyFont="1" applyFill="1" applyBorder="1" applyAlignment="1" applyProtection="1">
      <alignment horizontal="right" vertical="center" wrapText="1"/>
    </xf>
    <xf numFmtId="49" fontId="17" fillId="9" borderId="7" xfId="0" applyNumberFormat="1" applyFont="1" applyFill="1" applyBorder="1" applyAlignment="1" applyProtection="1">
      <alignment horizontal="right" vertical="center" wrapText="1"/>
    </xf>
    <xf numFmtId="0" fontId="17" fillId="8" borderId="19" xfId="0" applyNumberFormat="1" applyFont="1" applyFill="1" applyBorder="1" applyAlignment="1" applyProtection="1">
      <alignment horizontal="center" vertical="center" wrapText="1"/>
    </xf>
    <xf numFmtId="0" fontId="17" fillId="8" borderId="20" xfId="0" applyNumberFormat="1" applyFont="1" applyFill="1" applyBorder="1" applyAlignment="1" applyProtection="1">
      <alignment horizontal="center" vertical="center" wrapText="1"/>
    </xf>
    <xf numFmtId="0" fontId="17" fillId="8" borderId="21" xfId="0" applyNumberFormat="1" applyFont="1" applyFill="1" applyBorder="1" applyAlignment="1" applyProtection="1">
      <alignment horizontal="center" vertical="center" wrapText="1"/>
    </xf>
    <xf numFmtId="49" fontId="17" fillId="6" borderId="19" xfId="0" applyNumberFormat="1" applyFont="1" applyFill="1" applyBorder="1" applyAlignment="1" applyProtection="1">
      <alignment horizontal="center" vertical="center" wrapText="1"/>
    </xf>
    <xf numFmtId="49" fontId="17" fillId="6" borderId="20" xfId="0" applyNumberFormat="1" applyFont="1" applyFill="1" applyBorder="1" applyAlignment="1" applyProtection="1">
      <alignment horizontal="center" vertical="center" wrapText="1"/>
    </xf>
    <xf numFmtId="49" fontId="17" fillId="6" borderId="21" xfId="0" applyNumberFormat="1" applyFont="1" applyFill="1" applyBorder="1" applyAlignment="1" applyProtection="1">
      <alignment horizontal="center" vertical="center" wrapText="1"/>
    </xf>
    <xf numFmtId="49" fontId="17" fillId="9" borderId="19" xfId="0" applyNumberFormat="1" applyFont="1" applyFill="1" applyBorder="1" applyAlignment="1" applyProtection="1">
      <alignment horizontal="right" vertical="center" wrapText="1"/>
    </xf>
    <xf numFmtId="49" fontId="17" fillId="9" borderId="20" xfId="0" applyNumberFormat="1" applyFont="1" applyFill="1" applyBorder="1" applyAlignment="1" applyProtection="1">
      <alignment horizontal="right" vertical="center" wrapText="1"/>
    </xf>
    <xf numFmtId="49" fontId="17" fillId="9" borderId="25" xfId="0" applyNumberFormat="1" applyFont="1" applyFill="1" applyBorder="1" applyAlignment="1" applyProtection="1">
      <alignment horizontal="right" vertical="center" wrapText="1"/>
    </xf>
    <xf numFmtId="49" fontId="17" fillId="5" borderId="26" xfId="0" applyNumberFormat="1" applyFont="1" applyFill="1" applyBorder="1" applyAlignment="1" applyProtection="1">
      <alignment horizontal="right" vertical="center" wrapText="1"/>
    </xf>
    <xf numFmtId="49" fontId="17" fillId="5" borderId="27" xfId="0" applyNumberFormat="1" applyFont="1" applyFill="1" applyBorder="1" applyAlignment="1" applyProtection="1">
      <alignment horizontal="right" vertical="center" wrapText="1"/>
    </xf>
    <xf numFmtId="49" fontId="17" fillId="5" borderId="2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49" fontId="9" fillId="8" borderId="19" xfId="0" applyNumberFormat="1" applyFont="1" applyFill="1" applyBorder="1" applyAlignment="1" applyProtection="1">
      <alignment horizontal="center" vertical="center" wrapText="1"/>
    </xf>
    <xf numFmtId="49" fontId="9" fillId="8" borderId="20" xfId="0" applyNumberFormat="1" applyFont="1" applyFill="1" applyBorder="1" applyAlignment="1" applyProtection="1">
      <alignment horizontal="center" vertical="center" wrapText="1"/>
    </xf>
    <xf numFmtId="49" fontId="9" fillId="8" borderId="21" xfId="0" applyNumberFormat="1" applyFont="1" applyFill="1" applyBorder="1" applyAlignment="1" applyProtection="1">
      <alignment horizontal="center" vertical="center" wrapText="1"/>
    </xf>
    <xf numFmtId="49" fontId="9" fillId="16" borderId="9" xfId="0" applyNumberFormat="1" applyFont="1" applyFill="1" applyBorder="1" applyAlignment="1" applyProtection="1">
      <alignment horizontal="right" vertical="center" wrapText="1"/>
    </xf>
    <xf numFmtId="49" fontId="9" fillId="16" borderId="7" xfId="0" applyNumberFormat="1" applyFont="1" applyFill="1" applyBorder="1" applyAlignment="1" applyProtection="1">
      <alignment horizontal="right" vertical="center" wrapText="1"/>
    </xf>
    <xf numFmtId="1" fontId="9" fillId="0" borderId="7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vertical="center"/>
    </xf>
    <xf numFmtId="49" fontId="24" fillId="0" borderId="6" xfId="0" applyNumberFormat="1" applyFont="1" applyFill="1" applyBorder="1" applyAlignment="1" applyProtection="1">
      <alignment vertical="center" wrapText="1"/>
    </xf>
    <xf numFmtId="3" fontId="4" fillId="11" borderId="7" xfId="0" applyNumberFormat="1" applyFont="1" applyFill="1" applyBorder="1" applyAlignment="1" applyProtection="1">
      <alignment horizontal="left" vertical="center" indent="2"/>
    </xf>
    <xf numFmtId="3" fontId="3" fillId="14" borderId="7" xfId="0" applyNumberFormat="1" applyFont="1" applyFill="1" applyBorder="1" applyAlignment="1" applyProtection="1">
      <alignment horizontal="center" vertical="center"/>
    </xf>
    <xf numFmtId="166" fontId="24" fillId="14" borderId="7" xfId="1" applyNumberFormat="1" applyFont="1" applyFill="1" applyBorder="1" applyAlignment="1" applyProtection="1"/>
    <xf numFmtId="1" fontId="20" fillId="14" borderId="7" xfId="0" applyNumberFormat="1" applyFont="1" applyFill="1" applyBorder="1" applyAlignment="1" applyProtection="1">
      <alignment horizontal="center"/>
    </xf>
    <xf numFmtId="1" fontId="20" fillId="11" borderId="7" xfId="0" applyNumberFormat="1" applyFont="1" applyFill="1" applyBorder="1" applyAlignment="1" applyProtection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4"/>
  <sheetViews>
    <sheetView workbookViewId="0">
      <selection activeCell="M17" sqref="M17:V17"/>
    </sheetView>
  </sheetViews>
  <sheetFormatPr defaultColWidth="10.28515625" defaultRowHeight="12.75" customHeight="1"/>
  <cols>
    <col min="1" max="33" width="2.5703125" style="1" customWidth="1"/>
    <col min="34" max="34" width="9.5703125" style="1" customWidth="1"/>
    <col min="35" max="35" width="11.140625" style="1" customWidth="1"/>
    <col min="36" max="36" width="8.42578125" style="1" customWidth="1"/>
    <col min="37" max="37" width="9.42578125" style="1" customWidth="1"/>
  </cols>
  <sheetData>
    <row r="1" spans="1:3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"/>
      <c r="M3" s="6"/>
      <c r="N3" s="6"/>
      <c r="O3" s="6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</row>
    <row r="5" spans="1:3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"/>
      <c r="M5" s="6"/>
      <c r="N5" s="164"/>
      <c r="O5" s="164"/>
      <c r="P5" s="164"/>
      <c r="Q5" s="164"/>
      <c r="R5" s="164"/>
    </row>
    <row r="6" spans="1:3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Z6" s="8"/>
      <c r="AA6" s="9"/>
      <c r="AB6" s="9"/>
      <c r="AC6" s="9"/>
      <c r="AD6" s="9"/>
      <c r="AE6" s="9"/>
      <c r="AF6" s="9"/>
    </row>
    <row r="7" spans="1:3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T7" s="168" t="s">
        <v>0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70"/>
      <c r="AG7" s="10"/>
      <c r="AH7" s="11"/>
      <c r="AI7" s="11"/>
      <c r="AJ7" s="11"/>
      <c r="AK7" s="12"/>
    </row>
    <row r="8" spans="1:37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N8" s="13"/>
      <c r="O8" s="13"/>
      <c r="P8" s="13"/>
      <c r="Q8" s="13"/>
      <c r="AK8" s="12"/>
    </row>
    <row r="9" spans="1:3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AK9" s="12"/>
    </row>
    <row r="10" spans="1:3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AK10" s="12"/>
    </row>
    <row r="11" spans="1:3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AK11" s="12"/>
    </row>
    <row r="12" spans="1:3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AK12" s="12"/>
    </row>
    <row r="13" spans="1:37">
      <c r="O13" s="6"/>
      <c r="P13" s="6"/>
      <c r="Q13" s="6"/>
      <c r="R13" s="6"/>
      <c r="S13" s="6"/>
      <c r="AK13" s="12"/>
    </row>
    <row r="14" spans="1:37" ht="15" customHeight="1">
      <c r="B14" s="171" t="s">
        <v>1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K14" s="12"/>
    </row>
    <row r="15" spans="1:37"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AK15" s="12"/>
    </row>
    <row r="16" spans="1:37"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AK16" s="12"/>
    </row>
    <row r="17" spans="1:45">
      <c r="L17" s="6"/>
      <c r="M17" s="165" t="s">
        <v>2</v>
      </c>
      <c r="N17" s="165"/>
      <c r="O17" s="165"/>
      <c r="P17" s="165"/>
      <c r="Q17" s="165"/>
      <c r="R17" s="165"/>
      <c r="S17" s="165"/>
      <c r="T17" s="165"/>
      <c r="U17" s="165"/>
      <c r="V17" s="165"/>
      <c r="AK17" s="12"/>
    </row>
    <row r="18" spans="1:45">
      <c r="A18" s="173" t="s">
        <v>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K18" s="12"/>
    </row>
    <row r="19" spans="1:45">
      <c r="AK19" s="12"/>
    </row>
    <row r="20" spans="1:45">
      <c r="AK20" s="12"/>
    </row>
    <row r="21" spans="1:45">
      <c r="B21" s="14" t="s">
        <v>4</v>
      </c>
      <c r="C21" s="15"/>
      <c r="D21" s="15"/>
      <c r="E21" s="15"/>
      <c r="F21" s="14"/>
      <c r="G21" s="14"/>
      <c r="H21" s="16"/>
      <c r="I21" s="16"/>
      <c r="K21" s="14" t="s">
        <v>5</v>
      </c>
      <c r="L21" s="16"/>
      <c r="N21" s="15" t="s">
        <v>6</v>
      </c>
      <c r="O21" s="15"/>
      <c r="P21" s="16"/>
      <c r="Q21" s="16"/>
      <c r="R21" s="16"/>
      <c r="S21" s="162" t="s">
        <v>7</v>
      </c>
      <c r="T21" s="162"/>
      <c r="U21" s="162"/>
      <c r="V21" s="162"/>
      <c r="W21" s="162"/>
      <c r="X21" s="162"/>
      <c r="Y21" s="162" t="s">
        <v>8</v>
      </c>
      <c r="Z21" s="162"/>
      <c r="AA21" s="162"/>
      <c r="AB21" s="162"/>
      <c r="AC21" s="162"/>
      <c r="AD21" s="162"/>
      <c r="AE21" s="14"/>
      <c r="AF21" s="6"/>
      <c r="AK21" s="12"/>
    </row>
    <row r="22" spans="1:45">
      <c r="B22" s="149" t="s">
        <v>9</v>
      </c>
      <c r="C22" s="150"/>
      <c r="D22" s="150"/>
      <c r="E22" s="150"/>
      <c r="F22" s="150"/>
      <c r="G22" s="150"/>
      <c r="H22" s="150"/>
      <c r="I22" s="151"/>
      <c r="K22" s="149" t="s">
        <v>10</v>
      </c>
      <c r="L22" s="151"/>
      <c r="N22" s="149" t="s">
        <v>11</v>
      </c>
      <c r="O22" s="150"/>
      <c r="P22" s="150"/>
      <c r="Q22" s="151"/>
      <c r="R22" s="17"/>
      <c r="S22" s="149" t="s">
        <v>12</v>
      </c>
      <c r="T22" s="150"/>
      <c r="U22" s="151"/>
      <c r="V22" s="17"/>
      <c r="W22" s="18"/>
      <c r="X22" s="18"/>
      <c r="Y22" s="149" t="s">
        <v>13</v>
      </c>
      <c r="Z22" s="150"/>
      <c r="AA22" s="150"/>
      <c r="AB22" s="150"/>
      <c r="AC22" s="150"/>
      <c r="AD22" s="151"/>
      <c r="AK22" s="12"/>
      <c r="AL22" s="1"/>
      <c r="AM22" s="1"/>
      <c r="AN22" s="1"/>
      <c r="AO22" s="1"/>
      <c r="AP22" s="1"/>
      <c r="AQ22" s="1"/>
      <c r="AR22" s="1"/>
      <c r="AS22" s="1"/>
    </row>
    <row r="23" spans="1:45">
      <c r="B23" s="19"/>
      <c r="C23" s="19"/>
      <c r="D23" s="19"/>
      <c r="E23" s="19"/>
      <c r="G23" s="19"/>
      <c r="H23" s="19"/>
      <c r="J23" s="19"/>
      <c r="K23" s="19"/>
      <c r="L23" s="19"/>
      <c r="M23" s="19"/>
      <c r="N23" s="19"/>
      <c r="O23" s="19"/>
      <c r="P23" s="19"/>
      <c r="Q23" s="19"/>
      <c r="S23" s="19"/>
      <c r="T23" s="19"/>
      <c r="U23" s="19"/>
      <c r="W23" s="20"/>
      <c r="X23" s="20"/>
      <c r="Y23" s="19"/>
      <c r="Z23" s="19"/>
      <c r="AA23" s="19"/>
      <c r="AB23" s="19"/>
      <c r="AC23" s="19"/>
      <c r="AD23" s="19"/>
      <c r="AL23" s="1"/>
      <c r="AM23" s="1"/>
      <c r="AN23" s="1"/>
      <c r="AO23" s="1"/>
      <c r="AP23" s="1"/>
      <c r="AQ23" s="1"/>
      <c r="AR23" s="1"/>
      <c r="AS23" s="1"/>
    </row>
    <row r="24" spans="1:45">
      <c r="B24" s="163" t="s">
        <v>14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21"/>
      <c r="R24" s="21"/>
      <c r="AG24" s="16"/>
      <c r="AL24" s="1"/>
      <c r="AM24" s="1"/>
      <c r="AN24" s="1"/>
      <c r="AO24" s="1"/>
      <c r="AP24" s="1"/>
      <c r="AQ24" s="1"/>
      <c r="AR24" s="1"/>
      <c r="AS24" s="1"/>
    </row>
    <row r="25" spans="1:45">
      <c r="B25" s="146" t="s">
        <v>15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8"/>
      <c r="AG25" s="17"/>
      <c r="AL25" s="1"/>
      <c r="AM25" s="1"/>
      <c r="AN25" s="1"/>
      <c r="AO25" s="1"/>
      <c r="AP25" s="1"/>
      <c r="AQ25" s="1"/>
      <c r="AR25" s="1"/>
      <c r="AS25" s="1"/>
    </row>
    <row r="26" spans="1:45">
      <c r="B26" s="146" t="s">
        <v>16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8"/>
    </row>
    <row r="27" spans="1:4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45">
      <c r="B28" s="163" t="s">
        <v>17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21"/>
      <c r="R28" s="21"/>
    </row>
    <row r="29" spans="1:45">
      <c r="B29" s="146" t="s">
        <v>18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8"/>
    </row>
    <row r="31" spans="1:45">
      <c r="B31" s="162" t="s">
        <v>19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</row>
    <row r="32" spans="1:45">
      <c r="B32" s="16" t="s">
        <v>20</v>
      </c>
      <c r="C32" s="16"/>
      <c r="D32" s="16"/>
      <c r="E32" s="16"/>
      <c r="F32" s="16"/>
    </row>
    <row r="33" spans="2:33">
      <c r="B33" s="146" t="s">
        <v>21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8"/>
    </row>
    <row r="35" spans="2:33">
      <c r="B35" s="16" t="s">
        <v>22</v>
      </c>
      <c r="C35" s="16"/>
      <c r="D35" s="16"/>
      <c r="E35" s="16"/>
      <c r="F35" s="16"/>
      <c r="G35" s="16"/>
      <c r="H35" s="16" t="s">
        <v>23</v>
      </c>
      <c r="I35" s="16"/>
      <c r="J35" s="16"/>
      <c r="K35" s="16"/>
    </row>
    <row r="36" spans="2:33">
      <c r="B36" s="149" t="s">
        <v>24</v>
      </c>
      <c r="C36" s="150"/>
      <c r="D36" s="150"/>
      <c r="E36" s="150"/>
      <c r="F36" s="151"/>
      <c r="G36" s="22"/>
      <c r="H36" s="146" t="s">
        <v>25</v>
      </c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8"/>
    </row>
    <row r="38" spans="2:33">
      <c r="B38" s="166" t="s">
        <v>26</v>
      </c>
      <c r="C38" s="166"/>
      <c r="D38" s="166"/>
      <c r="E38" s="166"/>
      <c r="F38" s="166"/>
      <c r="G38" s="166"/>
      <c r="H38" s="166"/>
      <c r="I38" s="166"/>
      <c r="K38" s="23" t="s">
        <v>27</v>
      </c>
      <c r="L38" s="23"/>
      <c r="M38" s="23"/>
      <c r="N38" s="23"/>
      <c r="O38" s="23"/>
      <c r="V38" s="172" t="s">
        <v>28</v>
      </c>
      <c r="W38" s="172"/>
      <c r="X38" s="172"/>
      <c r="Y38" s="172"/>
    </row>
    <row r="39" spans="2:33">
      <c r="B39" s="146"/>
      <c r="C39" s="147"/>
      <c r="D39" s="147"/>
      <c r="E39" s="147"/>
      <c r="F39" s="147"/>
      <c r="G39" s="147"/>
      <c r="H39" s="147"/>
      <c r="I39" s="148"/>
      <c r="J39" s="24"/>
      <c r="K39" s="25" t="s">
        <v>16</v>
      </c>
      <c r="L39" s="26"/>
      <c r="M39" s="26"/>
      <c r="N39" s="26"/>
      <c r="O39" s="26"/>
      <c r="P39" s="26"/>
      <c r="Q39" s="26"/>
      <c r="R39" s="26"/>
      <c r="S39" s="26"/>
      <c r="T39" s="27"/>
      <c r="V39" s="146" t="s">
        <v>16</v>
      </c>
      <c r="W39" s="147"/>
      <c r="X39" s="147"/>
      <c r="Y39" s="147"/>
      <c r="Z39" s="147"/>
      <c r="AA39" s="147"/>
      <c r="AB39" s="147"/>
      <c r="AC39" s="147"/>
      <c r="AD39" s="147"/>
      <c r="AE39" s="147"/>
      <c r="AF39" s="148"/>
    </row>
    <row r="40" spans="2:33">
      <c r="B40" s="28"/>
      <c r="C40" s="28"/>
      <c r="D40" s="28"/>
      <c r="E40" s="28"/>
      <c r="F40" s="2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3">
      <c r="B41" s="161" t="s">
        <v>29</v>
      </c>
      <c r="C41" s="161"/>
      <c r="D41" s="161"/>
      <c r="E41" s="161"/>
      <c r="F41" s="161"/>
    </row>
    <row r="42" spans="2:33">
      <c r="B42" s="146" t="s">
        <v>16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8"/>
    </row>
    <row r="43" spans="2:3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8" spans="2:33">
      <c r="B48" s="152" t="s">
        <v>30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4"/>
      <c r="N48" s="137" t="s">
        <v>31</v>
      </c>
      <c r="O48" s="138"/>
      <c r="P48" s="138"/>
      <c r="Q48" s="138"/>
      <c r="R48" s="138"/>
      <c r="S48" s="138"/>
      <c r="T48" s="138"/>
      <c r="U48" s="138"/>
      <c r="V48" s="139"/>
      <c r="W48" s="137" t="s">
        <v>32</v>
      </c>
      <c r="X48" s="138"/>
      <c r="Y48" s="138"/>
      <c r="Z48" s="138"/>
      <c r="AA48" s="138"/>
      <c r="AB48" s="138"/>
      <c r="AC48" s="138"/>
      <c r="AD48" s="138"/>
      <c r="AE48" s="138"/>
      <c r="AF48" s="138"/>
      <c r="AG48" s="139"/>
    </row>
    <row r="49" spans="2:33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7"/>
      <c r="N49" s="140"/>
      <c r="O49" s="141"/>
      <c r="P49" s="141"/>
      <c r="Q49" s="141"/>
      <c r="R49" s="141"/>
      <c r="S49" s="141"/>
      <c r="T49" s="141"/>
      <c r="U49" s="141"/>
      <c r="V49" s="142"/>
      <c r="W49" s="140"/>
      <c r="X49" s="141"/>
      <c r="Y49" s="141"/>
      <c r="Z49" s="141"/>
      <c r="AA49" s="141"/>
      <c r="AB49" s="141"/>
      <c r="AC49" s="141"/>
      <c r="AD49" s="141"/>
      <c r="AE49" s="141"/>
      <c r="AF49" s="141"/>
      <c r="AG49" s="142"/>
    </row>
    <row r="50" spans="2:33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7"/>
      <c r="N50" s="140"/>
      <c r="O50" s="141"/>
      <c r="P50" s="141"/>
      <c r="Q50" s="141"/>
      <c r="R50" s="141"/>
      <c r="S50" s="141"/>
      <c r="T50" s="141"/>
      <c r="U50" s="141"/>
      <c r="V50" s="142"/>
      <c r="W50" s="140"/>
      <c r="X50" s="141"/>
      <c r="Y50" s="141"/>
      <c r="Z50" s="141"/>
      <c r="AA50" s="141"/>
      <c r="AB50" s="141"/>
      <c r="AC50" s="141"/>
      <c r="AD50" s="141"/>
      <c r="AE50" s="141"/>
      <c r="AF50" s="141"/>
      <c r="AG50" s="142"/>
    </row>
    <row r="51" spans="2:33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7"/>
      <c r="N51" s="140"/>
      <c r="O51" s="141"/>
      <c r="P51" s="141"/>
      <c r="Q51" s="141"/>
      <c r="R51" s="141"/>
      <c r="S51" s="141"/>
      <c r="T51" s="141"/>
      <c r="U51" s="141"/>
      <c r="V51" s="142"/>
      <c r="W51" s="140"/>
      <c r="X51" s="141"/>
      <c r="Y51" s="141"/>
      <c r="Z51" s="141"/>
      <c r="AA51" s="141"/>
      <c r="AB51" s="141"/>
      <c r="AC51" s="141"/>
      <c r="AD51" s="141"/>
      <c r="AE51" s="141"/>
      <c r="AF51" s="141"/>
      <c r="AG51" s="142"/>
    </row>
    <row r="52" spans="2:33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7"/>
      <c r="N52" s="140"/>
      <c r="O52" s="141"/>
      <c r="P52" s="141"/>
      <c r="Q52" s="141"/>
      <c r="R52" s="141"/>
      <c r="S52" s="141"/>
      <c r="T52" s="141"/>
      <c r="U52" s="141"/>
      <c r="V52" s="142"/>
      <c r="W52" s="140"/>
      <c r="X52" s="141"/>
      <c r="Y52" s="141"/>
      <c r="Z52" s="141"/>
      <c r="AA52" s="141"/>
      <c r="AB52" s="141"/>
      <c r="AC52" s="141"/>
      <c r="AD52" s="141"/>
      <c r="AE52" s="141"/>
      <c r="AF52" s="141"/>
      <c r="AG52" s="142"/>
    </row>
    <row r="53" spans="2:33"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7"/>
      <c r="N53" s="140"/>
      <c r="O53" s="141"/>
      <c r="P53" s="141"/>
      <c r="Q53" s="141"/>
      <c r="R53" s="141"/>
      <c r="S53" s="141"/>
      <c r="T53" s="141"/>
      <c r="U53" s="141"/>
      <c r="V53" s="142"/>
      <c r="W53" s="140"/>
      <c r="X53" s="141"/>
      <c r="Y53" s="141"/>
      <c r="Z53" s="141"/>
      <c r="AA53" s="141"/>
      <c r="AB53" s="141"/>
      <c r="AC53" s="141"/>
      <c r="AD53" s="141"/>
      <c r="AE53" s="141"/>
      <c r="AF53" s="141"/>
      <c r="AG53" s="142"/>
    </row>
    <row r="54" spans="2:33"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  <c r="N54" s="143"/>
      <c r="O54" s="144"/>
      <c r="P54" s="144"/>
      <c r="Q54" s="144"/>
      <c r="R54" s="144"/>
      <c r="S54" s="144"/>
      <c r="T54" s="144"/>
      <c r="U54" s="144"/>
      <c r="V54" s="145"/>
      <c r="W54" s="143"/>
      <c r="X54" s="144"/>
      <c r="Y54" s="144"/>
      <c r="Z54" s="144"/>
      <c r="AA54" s="144"/>
      <c r="AB54" s="144"/>
      <c r="AC54" s="144"/>
      <c r="AD54" s="144"/>
      <c r="AE54" s="144"/>
      <c r="AF54" s="144"/>
      <c r="AG54" s="145"/>
    </row>
  </sheetData>
  <sheetProtection sheet="1" objects="1"/>
  <mergeCells count="31">
    <mergeCell ref="Y21:AD21"/>
    <mergeCell ref="N5:R5"/>
    <mergeCell ref="M17:V17"/>
    <mergeCell ref="B38:I38"/>
    <mergeCell ref="K22:L22"/>
    <mergeCell ref="L16:U16"/>
    <mergeCell ref="T7:AF7"/>
    <mergeCell ref="B14:AF14"/>
    <mergeCell ref="B26:AF26"/>
    <mergeCell ref="B25:AF25"/>
    <mergeCell ref="V38:Y38"/>
    <mergeCell ref="B28:P28"/>
    <mergeCell ref="H36:AF36"/>
    <mergeCell ref="S21:X21"/>
    <mergeCell ref="S22:U22"/>
    <mergeCell ref="A18:AG18"/>
    <mergeCell ref="B31:AF31"/>
    <mergeCell ref="B42:AF42"/>
    <mergeCell ref="B22:I22"/>
    <mergeCell ref="B39:I39"/>
    <mergeCell ref="B24:P24"/>
    <mergeCell ref="N22:Q22"/>
    <mergeCell ref="Y22:AD22"/>
    <mergeCell ref="B29:AF29"/>
    <mergeCell ref="N48:V54"/>
    <mergeCell ref="B33:AF33"/>
    <mergeCell ref="B36:F36"/>
    <mergeCell ref="B48:M54"/>
    <mergeCell ref="W48:AG54"/>
    <mergeCell ref="V39:AF39"/>
    <mergeCell ref="B41:F41"/>
  </mergeCells>
  <phoneticPr fontId="10" type="noConversion"/>
  <printOptions horizontalCentered="1"/>
  <pageMargins left="0.78740157480314965" right="0.78740157480314965" top="0" bottom="0.98425196850393704" header="0.51181102362204722" footer="0.51181102362204722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view="pageBreakPreview" topLeftCell="A28" workbookViewId="0">
      <selection activeCell="C48" sqref="C48"/>
    </sheetView>
  </sheetViews>
  <sheetFormatPr defaultColWidth="10.28515625" defaultRowHeight="12.75" customHeight="1"/>
  <cols>
    <col min="1" max="2" width="11.7109375" style="19" customWidth="1"/>
    <col min="3" max="3" width="11.85546875" style="19" customWidth="1"/>
    <col min="4" max="4" width="53.7109375" style="19" customWidth="1"/>
    <col min="5" max="5" width="13.140625" style="29" customWidth="1"/>
    <col min="6" max="8" width="11.7109375" style="29" customWidth="1"/>
    <col min="9" max="9" width="9.42578125" style="1" customWidth="1"/>
    <col min="10" max="10" width="8.28515625" style="1" hidden="1" customWidth="1"/>
    <col min="11" max="11" width="9.140625" hidden="1" customWidth="1"/>
    <col min="12" max="12" width="9.42578125" style="1" hidden="1" customWidth="1"/>
    <col min="13" max="13" width="9" style="1" customWidth="1"/>
    <col min="14" max="14" width="9.28515625" style="1" customWidth="1"/>
    <col min="15" max="15" width="9.42578125" style="1" customWidth="1"/>
    <col min="16" max="16" width="8.85546875" style="1" customWidth="1"/>
  </cols>
  <sheetData>
    <row r="1" spans="1:15" ht="15">
      <c r="A1" s="177" t="s">
        <v>33</v>
      </c>
      <c r="B1" s="177"/>
      <c r="C1" s="177"/>
      <c r="D1" s="177"/>
      <c r="E1" s="177"/>
      <c r="F1" s="177"/>
      <c r="G1" s="177"/>
      <c r="H1" s="68"/>
      <c r="I1" s="30"/>
      <c r="J1" s="30"/>
      <c r="K1" s="30"/>
    </row>
    <row r="2" spans="1:15" ht="15">
      <c r="A2" s="177"/>
      <c r="B2" s="177"/>
      <c r="C2" s="177"/>
      <c r="D2" s="177"/>
      <c r="E2" s="177"/>
      <c r="F2" s="177"/>
      <c r="G2" s="177"/>
      <c r="H2" s="68"/>
      <c r="I2" s="30"/>
      <c r="J2" s="30" t="e">
        <f>E7+#REF!+#REF!+#REF!+E22+E23+E24+#REF!+E25+#REF!+#REF!+E26+#REF!+E30+#REF!+#REF!+#REF!+E41+E42</f>
        <v>#REF!</v>
      </c>
      <c r="K2" s="30" t="e">
        <f>G7+#REF!+#REF!+#REF!+G22+G23+G24+#REF!+G25+#REF!+#REF!+G26+#REF!+G30+#REF!+#REF!+#REF!+G41+G42</f>
        <v>#REF!</v>
      </c>
      <c r="L2" s="1" t="e">
        <f>#REF!+#REF!+#REF!+#REF!+#REF!+#REF!+#REF!+#REF!+#REF!+#REF!+#REF!+#REF!+#REF!+#REF!+#REF!+#REF!+#REF!+#REF!+#REF!</f>
        <v>#REF!</v>
      </c>
    </row>
    <row r="3" spans="1:15" ht="15">
      <c r="A3" s="178" t="s">
        <v>34</v>
      </c>
      <c r="B3" s="178"/>
      <c r="C3" s="178"/>
      <c r="D3" s="178"/>
      <c r="E3" s="178"/>
      <c r="F3" s="178"/>
      <c r="G3" s="178"/>
      <c r="H3" s="68"/>
      <c r="I3" s="30"/>
      <c r="J3" s="30"/>
      <c r="K3" s="30"/>
    </row>
    <row r="4" spans="1:15" ht="15">
      <c r="A4" s="69" t="s">
        <v>35</v>
      </c>
      <c r="B4" s="70"/>
      <c r="C4" s="70"/>
      <c r="D4" s="70"/>
      <c r="E4" s="70"/>
      <c r="F4" s="70"/>
      <c r="G4" s="70"/>
      <c r="H4" s="70"/>
      <c r="I4" s="12"/>
      <c r="K4" s="12"/>
      <c r="M4" s="12"/>
      <c r="O4" s="12"/>
    </row>
    <row r="5" spans="1:15" ht="43.5" customHeight="1">
      <c r="A5" s="71" t="s">
        <v>36</v>
      </c>
      <c r="B5" s="71" t="s">
        <v>37</v>
      </c>
      <c r="C5" s="71" t="s">
        <v>38</v>
      </c>
      <c r="D5" s="71" t="s">
        <v>39</v>
      </c>
      <c r="E5" s="72" t="s">
        <v>234</v>
      </c>
      <c r="F5" s="73" t="s">
        <v>269</v>
      </c>
      <c r="G5" s="74" t="s">
        <v>279</v>
      </c>
      <c r="H5" s="74"/>
      <c r="I5" s="12"/>
      <c r="K5" s="12"/>
      <c r="M5" s="12"/>
    </row>
    <row r="6" spans="1:15" ht="15">
      <c r="A6" s="71" t="s">
        <v>42</v>
      </c>
      <c r="B6" s="71" t="s">
        <v>43</v>
      </c>
      <c r="C6" s="71" t="s">
        <v>44</v>
      </c>
      <c r="D6" s="71" t="s">
        <v>45</v>
      </c>
      <c r="E6" s="72" t="s">
        <v>46</v>
      </c>
      <c r="F6" s="75"/>
      <c r="G6" s="76">
        <v>3</v>
      </c>
      <c r="H6" s="76"/>
      <c r="I6" s="12"/>
      <c r="K6" s="12"/>
      <c r="M6" s="12"/>
    </row>
    <row r="7" spans="1:15" ht="14.25">
      <c r="A7" s="85"/>
      <c r="B7" s="85"/>
      <c r="C7" s="85"/>
      <c r="D7" s="85" t="s">
        <v>182</v>
      </c>
      <c r="E7" s="87"/>
      <c r="F7" s="87"/>
      <c r="G7" s="87"/>
      <c r="H7" s="87"/>
    </row>
    <row r="8" spans="1:15" ht="14.25">
      <c r="A8" s="77" t="s">
        <v>54</v>
      </c>
      <c r="B8" s="77" t="s">
        <v>51</v>
      </c>
      <c r="C8" s="77" t="s">
        <v>63</v>
      </c>
      <c r="D8" s="77" t="s">
        <v>257</v>
      </c>
      <c r="E8" s="78">
        <v>95500</v>
      </c>
      <c r="F8" s="78">
        <v>96000</v>
      </c>
      <c r="G8" s="79">
        <v>96000</v>
      </c>
      <c r="H8" s="79"/>
    </row>
    <row r="9" spans="1:15" ht="28.5">
      <c r="A9" s="77" t="s">
        <v>54</v>
      </c>
      <c r="B9" s="77" t="s">
        <v>51</v>
      </c>
      <c r="C9" s="77" t="s">
        <v>63</v>
      </c>
      <c r="D9" s="77" t="s">
        <v>258</v>
      </c>
      <c r="E9" s="78">
        <v>800</v>
      </c>
      <c r="F9" s="78">
        <v>800</v>
      </c>
      <c r="G9" s="79">
        <v>800</v>
      </c>
      <c r="H9" s="79"/>
    </row>
    <row r="10" spans="1:15" ht="14.25">
      <c r="A10" s="77" t="s">
        <v>54</v>
      </c>
      <c r="B10" s="77" t="s">
        <v>51</v>
      </c>
      <c r="C10" s="77" t="s">
        <v>63</v>
      </c>
      <c r="D10" s="77" t="s">
        <v>259</v>
      </c>
      <c r="E10" s="78">
        <v>750</v>
      </c>
      <c r="F10" s="78">
        <v>750</v>
      </c>
      <c r="G10" s="79">
        <v>750</v>
      </c>
      <c r="H10" s="79"/>
    </row>
    <row r="11" spans="1:15" ht="14.25">
      <c r="A11" s="77" t="s">
        <v>54</v>
      </c>
      <c r="B11" s="77" t="s">
        <v>51</v>
      </c>
      <c r="C11" s="77" t="s">
        <v>63</v>
      </c>
      <c r="D11" s="77" t="s">
        <v>260</v>
      </c>
      <c r="E11" s="78">
        <v>2500</v>
      </c>
      <c r="F11" s="78">
        <v>2800</v>
      </c>
      <c r="G11" s="79">
        <v>2900</v>
      </c>
      <c r="H11" s="79"/>
    </row>
    <row r="12" spans="1:15" ht="14.25">
      <c r="A12" s="77" t="s">
        <v>54</v>
      </c>
      <c r="B12" s="77" t="s">
        <v>51</v>
      </c>
      <c r="C12" s="77" t="s">
        <v>63</v>
      </c>
      <c r="D12" s="77" t="s">
        <v>261</v>
      </c>
      <c r="E12" s="78">
        <v>3500</v>
      </c>
      <c r="F12" s="78">
        <v>3500</v>
      </c>
      <c r="G12" s="79">
        <v>3500</v>
      </c>
      <c r="H12" s="79"/>
    </row>
    <row r="13" spans="1:15" ht="14.25">
      <c r="A13" s="77" t="s">
        <v>54</v>
      </c>
      <c r="B13" s="77" t="s">
        <v>51</v>
      </c>
      <c r="C13" s="77" t="s">
        <v>63</v>
      </c>
      <c r="D13" s="77" t="s">
        <v>262</v>
      </c>
      <c r="E13" s="78">
        <v>300</v>
      </c>
      <c r="F13" s="78">
        <v>320</v>
      </c>
      <c r="G13" s="79">
        <v>320</v>
      </c>
      <c r="H13" s="79"/>
    </row>
    <row r="14" spans="1:15" ht="14.25">
      <c r="A14" s="77" t="s">
        <v>54</v>
      </c>
      <c r="B14" s="77" t="s">
        <v>51</v>
      </c>
      <c r="C14" s="77" t="s">
        <v>63</v>
      </c>
      <c r="D14" s="77" t="s">
        <v>185</v>
      </c>
      <c r="E14" s="78">
        <v>76</v>
      </c>
      <c r="F14" s="78">
        <v>76</v>
      </c>
      <c r="G14" s="79">
        <v>76</v>
      </c>
      <c r="H14" s="79"/>
    </row>
    <row r="15" spans="1:15" ht="28.5">
      <c r="A15" s="77" t="s">
        <v>54</v>
      </c>
      <c r="B15" s="77" t="s">
        <v>51</v>
      </c>
      <c r="C15" s="77" t="s">
        <v>63</v>
      </c>
      <c r="D15" s="77" t="s">
        <v>186</v>
      </c>
      <c r="E15" s="78">
        <v>43</v>
      </c>
      <c r="F15" s="78">
        <v>43</v>
      </c>
      <c r="G15" s="79">
        <v>43</v>
      </c>
      <c r="H15" s="79"/>
    </row>
    <row r="16" spans="1:15" ht="14.25">
      <c r="A16" s="77" t="s">
        <v>54</v>
      </c>
      <c r="B16" s="77" t="s">
        <v>51</v>
      </c>
      <c r="C16" s="77" t="s">
        <v>52</v>
      </c>
      <c r="D16" s="77" t="s">
        <v>263</v>
      </c>
      <c r="E16" s="78">
        <v>5000</v>
      </c>
      <c r="F16" s="78">
        <v>4500</v>
      </c>
      <c r="G16" s="79">
        <v>4500</v>
      </c>
      <c r="H16" s="79"/>
    </row>
    <row r="17" spans="1:8" ht="14.25">
      <c r="A17" s="77" t="s">
        <v>281</v>
      </c>
      <c r="B17" s="77" t="s">
        <v>51</v>
      </c>
      <c r="C17" s="77" t="s">
        <v>52</v>
      </c>
      <c r="D17" s="77" t="s">
        <v>280</v>
      </c>
      <c r="E17" s="78">
        <v>9600</v>
      </c>
      <c r="F17" s="78">
        <v>0</v>
      </c>
      <c r="G17" s="79">
        <v>0</v>
      </c>
      <c r="H17" s="79"/>
    </row>
    <row r="18" spans="1:8" ht="14.25">
      <c r="A18" s="77" t="s">
        <v>54</v>
      </c>
      <c r="B18" s="77" t="s">
        <v>51</v>
      </c>
      <c r="C18" s="77" t="s">
        <v>52</v>
      </c>
      <c r="D18" s="77" t="s">
        <v>282</v>
      </c>
      <c r="E18" s="78">
        <v>28400</v>
      </c>
      <c r="F18" s="78">
        <v>28400</v>
      </c>
      <c r="G18" s="79">
        <v>28400</v>
      </c>
      <c r="H18" s="79"/>
    </row>
    <row r="19" spans="1:8" ht="14.25">
      <c r="A19" s="77"/>
      <c r="B19" s="77"/>
      <c r="C19" s="77"/>
      <c r="D19" s="77"/>
      <c r="E19" s="131"/>
      <c r="F19" s="78"/>
      <c r="G19" s="79"/>
      <c r="H19" s="79"/>
    </row>
    <row r="20" spans="1:8" ht="14.25">
      <c r="A20" s="77"/>
      <c r="B20" s="77"/>
      <c r="C20" s="77"/>
      <c r="D20" s="84" t="s">
        <v>131</v>
      </c>
      <c r="E20" s="78">
        <f>SUM(E8:E19)</f>
        <v>146469</v>
      </c>
      <c r="F20" s="78">
        <f>SUM(F8:F19)</f>
        <v>137189</v>
      </c>
      <c r="G20" s="79">
        <f>SUM(G8:G19)</f>
        <v>137289</v>
      </c>
      <c r="H20" s="79"/>
    </row>
    <row r="21" spans="1:8" ht="14.25">
      <c r="A21" s="85"/>
      <c r="B21" s="85"/>
      <c r="C21" s="85"/>
      <c r="D21" s="85" t="s">
        <v>183</v>
      </c>
      <c r="E21" s="86"/>
      <c r="F21" s="86"/>
      <c r="G21" s="86"/>
      <c r="H21" s="86"/>
    </row>
    <row r="22" spans="1:8" ht="14.25">
      <c r="A22" s="77" t="s">
        <v>53</v>
      </c>
      <c r="B22" s="77" t="s">
        <v>54</v>
      </c>
      <c r="C22" s="77" t="s">
        <v>55</v>
      </c>
      <c r="D22" s="77" t="s">
        <v>56</v>
      </c>
      <c r="E22" s="78">
        <v>360000</v>
      </c>
      <c r="F22" s="78">
        <v>380000</v>
      </c>
      <c r="G22" s="79">
        <v>400000</v>
      </c>
      <c r="H22" s="79"/>
    </row>
    <row r="23" spans="1:8" ht="14.25">
      <c r="A23" s="77" t="s">
        <v>53</v>
      </c>
      <c r="B23" s="77" t="s">
        <v>57</v>
      </c>
      <c r="C23" s="77" t="s">
        <v>52</v>
      </c>
      <c r="D23" s="77" t="s">
        <v>58</v>
      </c>
      <c r="E23" s="78">
        <v>35000</v>
      </c>
      <c r="F23" s="78">
        <v>35000</v>
      </c>
      <c r="G23" s="79">
        <v>36000</v>
      </c>
      <c r="H23" s="79"/>
    </row>
    <row r="24" spans="1:8" ht="14.25">
      <c r="A24" s="77" t="s">
        <v>53</v>
      </c>
      <c r="B24" s="77" t="s">
        <v>57</v>
      </c>
      <c r="C24" s="77" t="s">
        <v>59</v>
      </c>
      <c r="D24" s="77" t="s">
        <v>60</v>
      </c>
      <c r="E24" s="78">
        <v>8000</v>
      </c>
      <c r="F24" s="78">
        <v>8000</v>
      </c>
      <c r="G24" s="79">
        <v>8500</v>
      </c>
      <c r="H24" s="79"/>
    </row>
    <row r="25" spans="1:8" ht="14.25">
      <c r="A25" s="77" t="s">
        <v>53</v>
      </c>
      <c r="B25" s="77" t="s">
        <v>61</v>
      </c>
      <c r="C25" s="77" t="s">
        <v>52</v>
      </c>
      <c r="D25" s="77" t="s">
        <v>62</v>
      </c>
      <c r="E25" s="78">
        <v>550</v>
      </c>
      <c r="F25" s="78">
        <v>550</v>
      </c>
      <c r="G25" s="79">
        <v>550</v>
      </c>
      <c r="H25" s="79"/>
    </row>
    <row r="26" spans="1:8" ht="14.25">
      <c r="A26" s="77" t="s">
        <v>53</v>
      </c>
      <c r="B26" s="77" t="s">
        <v>61</v>
      </c>
      <c r="C26" s="77" t="s">
        <v>64</v>
      </c>
      <c r="D26" s="77" t="s">
        <v>65</v>
      </c>
      <c r="E26" s="78">
        <v>25000</v>
      </c>
      <c r="F26" s="78">
        <v>26000</v>
      </c>
      <c r="G26" s="79">
        <v>27000</v>
      </c>
      <c r="H26" s="79"/>
    </row>
    <row r="27" spans="1:8" ht="14.25">
      <c r="A27" s="77"/>
      <c r="B27" s="77"/>
      <c r="C27" s="77"/>
      <c r="D27" s="84" t="s">
        <v>131</v>
      </c>
      <c r="E27" s="78">
        <f>SUM(E22:E26)</f>
        <v>428550</v>
      </c>
      <c r="F27" s="78">
        <f>SUM(F22:F26)</f>
        <v>449550</v>
      </c>
      <c r="G27" s="79">
        <f>SUM(G22:G26)</f>
        <v>472050</v>
      </c>
      <c r="H27" s="79"/>
    </row>
    <row r="28" spans="1:8" ht="14.25">
      <c r="A28" s="85"/>
      <c r="B28" s="85"/>
      <c r="C28" s="85"/>
      <c r="D28" s="85" t="s">
        <v>184</v>
      </c>
      <c r="E28" s="86"/>
      <c r="F28" s="86"/>
      <c r="G28" s="86"/>
      <c r="H28" s="86"/>
    </row>
    <row r="29" spans="1:8" ht="14.25" hidden="1">
      <c r="A29" s="77" t="s">
        <v>136</v>
      </c>
      <c r="B29" s="77" t="s">
        <v>66</v>
      </c>
      <c r="C29" s="77" t="s">
        <v>52</v>
      </c>
      <c r="D29" s="77" t="s">
        <v>158</v>
      </c>
      <c r="E29" s="78">
        <v>700</v>
      </c>
      <c r="F29" s="78">
        <v>700</v>
      </c>
      <c r="G29" s="79">
        <v>700</v>
      </c>
      <c r="H29" s="79"/>
    </row>
    <row r="30" spans="1:8" ht="14.25">
      <c r="A30" s="77" t="s">
        <v>53</v>
      </c>
      <c r="B30" s="77" t="s">
        <v>66</v>
      </c>
      <c r="C30" s="77" t="s">
        <v>52</v>
      </c>
      <c r="D30" s="77" t="s">
        <v>158</v>
      </c>
      <c r="E30" s="78">
        <v>700</v>
      </c>
      <c r="F30" s="78">
        <v>700</v>
      </c>
      <c r="G30" s="79">
        <v>700</v>
      </c>
      <c r="H30" s="79"/>
    </row>
    <row r="31" spans="1:8" ht="14.25">
      <c r="A31" s="77" t="s">
        <v>136</v>
      </c>
      <c r="B31" s="77" t="s">
        <v>66</v>
      </c>
      <c r="C31" s="77" t="s">
        <v>55</v>
      </c>
      <c r="D31" s="77" t="s">
        <v>283</v>
      </c>
      <c r="E31" s="78">
        <v>5000</v>
      </c>
      <c r="F31" s="78">
        <v>5000</v>
      </c>
      <c r="G31" s="79">
        <v>5000</v>
      </c>
      <c r="H31" s="79"/>
    </row>
    <row r="32" spans="1:8" ht="14.25">
      <c r="A32" s="77" t="s">
        <v>136</v>
      </c>
      <c r="B32" s="77" t="s">
        <v>67</v>
      </c>
      <c r="C32" s="77" t="s">
        <v>59</v>
      </c>
      <c r="D32" s="77" t="s">
        <v>284</v>
      </c>
      <c r="E32" s="78">
        <v>1200</v>
      </c>
      <c r="F32" s="78">
        <v>1300</v>
      </c>
      <c r="G32" s="79">
        <v>1400</v>
      </c>
      <c r="H32" s="79"/>
    </row>
    <row r="33" spans="1:8" ht="14.25">
      <c r="A33" s="77" t="s">
        <v>136</v>
      </c>
      <c r="B33" s="77" t="s">
        <v>67</v>
      </c>
      <c r="C33" s="77" t="s">
        <v>68</v>
      </c>
      <c r="D33" s="77" t="s">
        <v>285</v>
      </c>
      <c r="E33" s="78">
        <v>1000</v>
      </c>
      <c r="F33" s="78">
        <v>1500</v>
      </c>
      <c r="G33" s="79">
        <v>2000</v>
      </c>
      <c r="H33" s="79"/>
    </row>
    <row r="34" spans="1:8" ht="14.25">
      <c r="A34" s="77" t="s">
        <v>136</v>
      </c>
      <c r="B34" s="77" t="s">
        <v>69</v>
      </c>
      <c r="C34" s="77" t="s">
        <v>52</v>
      </c>
      <c r="D34" s="77" t="s">
        <v>264</v>
      </c>
      <c r="E34" s="78">
        <v>4500</v>
      </c>
      <c r="F34" s="78">
        <v>5000</v>
      </c>
      <c r="G34" s="79">
        <v>5500</v>
      </c>
      <c r="H34" s="79"/>
    </row>
    <row r="35" spans="1:8" ht="14.25">
      <c r="A35" s="77" t="s">
        <v>136</v>
      </c>
      <c r="B35" s="77" t="s">
        <v>69</v>
      </c>
      <c r="C35" s="77" t="s">
        <v>59</v>
      </c>
      <c r="D35" s="77" t="s">
        <v>265</v>
      </c>
      <c r="E35" s="78">
        <v>200</v>
      </c>
      <c r="F35" s="78">
        <v>250</v>
      </c>
      <c r="G35" s="79">
        <v>250</v>
      </c>
      <c r="H35" s="79"/>
    </row>
    <row r="36" spans="1:8" ht="14.25">
      <c r="A36" s="77" t="s">
        <v>136</v>
      </c>
      <c r="B36" s="77" t="s">
        <v>69</v>
      </c>
      <c r="C36" s="77" t="s">
        <v>55</v>
      </c>
      <c r="D36" s="77" t="s">
        <v>266</v>
      </c>
      <c r="E36" s="78">
        <v>3000</v>
      </c>
      <c r="F36" s="78">
        <v>2500</v>
      </c>
      <c r="G36" s="79">
        <v>2500</v>
      </c>
      <c r="H36" s="79"/>
    </row>
    <row r="37" spans="1:8" ht="14.25">
      <c r="A37" s="77" t="s">
        <v>136</v>
      </c>
      <c r="B37" s="77" t="s">
        <v>69</v>
      </c>
      <c r="C37" s="77" t="s">
        <v>68</v>
      </c>
      <c r="D37" s="77" t="s">
        <v>286</v>
      </c>
      <c r="E37" s="78">
        <v>1400</v>
      </c>
      <c r="F37" s="78">
        <v>1600</v>
      </c>
      <c r="G37" s="79">
        <v>1500</v>
      </c>
      <c r="H37" s="79"/>
    </row>
    <row r="38" spans="1:8" ht="14.25">
      <c r="A38" s="77" t="s">
        <v>136</v>
      </c>
      <c r="B38" s="77" t="s">
        <v>287</v>
      </c>
      <c r="C38" s="77"/>
      <c r="D38" s="77" t="s">
        <v>288</v>
      </c>
      <c r="E38" s="78">
        <v>1100</v>
      </c>
      <c r="F38" s="78">
        <v>1300</v>
      </c>
      <c r="G38" s="79">
        <v>1400</v>
      </c>
      <c r="H38" s="79"/>
    </row>
    <row r="39" spans="1:8" ht="14.25">
      <c r="A39" s="77" t="s">
        <v>136</v>
      </c>
      <c r="B39" s="77" t="s">
        <v>267</v>
      </c>
      <c r="C39" s="77"/>
      <c r="D39" s="77" t="s">
        <v>268</v>
      </c>
      <c r="E39" s="78">
        <v>300</v>
      </c>
      <c r="F39" s="78">
        <v>300</v>
      </c>
      <c r="G39" s="79">
        <v>300</v>
      </c>
      <c r="H39" s="79"/>
    </row>
    <row r="40" spans="1:8" ht="14.25">
      <c r="A40" s="77" t="s">
        <v>136</v>
      </c>
      <c r="B40" s="77" t="s">
        <v>235</v>
      </c>
      <c r="C40" s="77" t="s">
        <v>197</v>
      </c>
      <c r="D40" s="77" t="s">
        <v>289</v>
      </c>
      <c r="E40" s="78">
        <v>150</v>
      </c>
      <c r="F40" s="78"/>
      <c r="G40" s="79"/>
      <c r="H40" s="79"/>
    </row>
    <row r="41" spans="1:8" ht="14.25">
      <c r="A41" s="77" t="s">
        <v>53</v>
      </c>
      <c r="B41" s="77" t="s">
        <v>235</v>
      </c>
      <c r="C41" s="77" t="s">
        <v>236</v>
      </c>
      <c r="D41" s="77" t="s">
        <v>237</v>
      </c>
      <c r="E41" s="78">
        <v>500</v>
      </c>
      <c r="F41" s="78">
        <v>500</v>
      </c>
      <c r="G41" s="79">
        <v>500</v>
      </c>
      <c r="H41" s="79"/>
    </row>
    <row r="42" spans="1:8" ht="14.25">
      <c r="A42" s="77"/>
      <c r="B42" s="77"/>
      <c r="C42" s="77"/>
      <c r="D42" s="84" t="s">
        <v>131</v>
      </c>
      <c r="E42" s="78">
        <f>SUM(E30:E41)</f>
        <v>19050</v>
      </c>
      <c r="F42" s="78">
        <f>SUM(F30:F41)</f>
        <v>19950</v>
      </c>
      <c r="G42" s="79">
        <f>SUM(G30:G41)</f>
        <v>21050</v>
      </c>
      <c r="H42" s="79"/>
    </row>
    <row r="43" spans="1:8" ht="15" customHeight="1">
      <c r="A43" s="174" t="s">
        <v>70</v>
      </c>
      <c r="B43" s="175"/>
      <c r="C43" s="175"/>
      <c r="D43" s="176"/>
      <c r="E43" s="82">
        <f>E20+E27+E42</f>
        <v>594069</v>
      </c>
      <c r="F43" s="83">
        <f>F20+F27+F42</f>
        <v>606689</v>
      </c>
      <c r="G43" s="82">
        <f>G20+G27+G42</f>
        <v>630389</v>
      </c>
      <c r="H43" s="82">
        <f>H20+H27+H42</f>
        <v>0</v>
      </c>
    </row>
    <row r="44" spans="1:8" ht="12.75" customHeight="1">
      <c r="A44" s="80"/>
      <c r="B44" s="80"/>
      <c r="C44" s="80"/>
      <c r="D44" s="80"/>
      <c r="E44" s="81"/>
      <c r="F44" s="81"/>
      <c r="G44" s="81"/>
      <c r="H44" s="81"/>
    </row>
    <row r="45" spans="1:8" ht="12.75" customHeight="1">
      <c r="A45" s="80"/>
      <c r="B45" s="80"/>
      <c r="C45" s="80"/>
      <c r="D45" s="80"/>
      <c r="E45" s="81"/>
      <c r="F45" s="81"/>
      <c r="G45" s="81"/>
      <c r="H45" s="81"/>
    </row>
    <row r="46" spans="1:8" ht="12.75" customHeight="1">
      <c r="A46" s="80"/>
      <c r="B46" s="80"/>
      <c r="C46" s="80"/>
      <c r="D46" s="80"/>
      <c r="E46" s="81"/>
      <c r="F46" s="81"/>
      <c r="G46" s="81"/>
      <c r="H46" s="81"/>
    </row>
  </sheetData>
  <mergeCells count="3">
    <mergeCell ref="A43:D43"/>
    <mergeCell ref="A1:G2"/>
    <mergeCell ref="A3:G3"/>
  </mergeCells>
  <phoneticPr fontId="10" type="noConversion"/>
  <pageMargins left="0.39370078740157483" right="0.39370078740157483" top="0.78740157480314965" bottom="0.78740157480314965" header="0.51181102362204722" footer="0.51181102362204722"/>
  <pageSetup paperSize="9" scale="67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5"/>
  <sheetViews>
    <sheetView view="pageBreakPreview" topLeftCell="A220" zoomScale="85" zoomScaleSheetLayoutView="85" workbookViewId="0">
      <selection activeCell="Q116" sqref="Q116"/>
    </sheetView>
  </sheetViews>
  <sheetFormatPr defaultColWidth="10.28515625" defaultRowHeight="12.75" customHeight="1"/>
  <cols>
    <col min="1" max="1" width="3.140625" style="19" customWidth="1"/>
    <col min="2" max="2" width="5.28515625" style="19" customWidth="1"/>
    <col min="3" max="3" width="4.7109375" style="19" customWidth="1"/>
    <col min="4" max="4" width="4.140625" style="19" customWidth="1"/>
    <col min="5" max="5" width="4.28515625" style="19" customWidth="1"/>
    <col min="6" max="6" width="3.7109375" style="19" customWidth="1"/>
    <col min="7" max="7" width="4.85546875" style="19" customWidth="1"/>
    <col min="8" max="8" width="5" style="19" customWidth="1"/>
    <col min="9" max="9" width="47.140625" style="19" customWidth="1"/>
    <col min="10" max="10" width="18.140625" style="59" customWidth="1"/>
    <col min="11" max="11" width="14.5703125" style="58" customWidth="1"/>
    <col min="12" max="12" width="18" style="65" customWidth="1"/>
    <col min="13" max="13" width="12.7109375" style="60" customWidth="1"/>
    <col min="14" max="14" width="10.7109375" style="1" hidden="1" customWidth="1"/>
    <col min="15" max="15" width="2.7109375" style="1" customWidth="1"/>
    <col min="16" max="16" width="0.42578125" style="1" customWidth="1"/>
    <col min="17" max="18" width="11.7109375" style="1" customWidth="1"/>
    <col min="19" max="19" width="17.7109375" style="6" customWidth="1"/>
    <col min="20" max="20" width="10.42578125" style="1" customWidth="1"/>
  </cols>
  <sheetData>
    <row r="1" spans="1:20" ht="15" customHeight="1">
      <c r="A1" s="184" t="s">
        <v>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90"/>
      <c r="O1" s="90"/>
      <c r="P1" s="90"/>
      <c r="Q1" s="90"/>
    </row>
    <row r="2" spans="1:20" ht="1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9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O2" s="9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P2" s="9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J8+J9+J11+J14+J19+#REF!+#REF!+#REF!+#REF!+#REF!+J23+J25+#REF!+J27+J28+#REF!+#REF!+#REF!+#REF!+J32+#REF!+J36+#REF!+#REF!+#REF!+#REF!+#REF!+#REF!+#REF!+#REF!+#REF!+#REF!+#REF!+#REF!+#REF!+#REF!+#REF!+#REF!+J65+J66+J67+J69+J70+#REF!+#REF!+#REF!+#REF!+#REF!+J77+J78+J79+#REF!+J81+J82+#REF!+#REF!</f>
        <v>#REF!</v>
      </c>
      <c r="Q2" s="90"/>
    </row>
    <row r="3" spans="1:20" ht="15" customHeight="1">
      <c r="A3" s="184" t="s">
        <v>34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9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O3" s="9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P3" s="90" t="e">
        <f>#REF!+#REF!+#REF!+#REF!+J84+J86+#REF!+#REF!+#REF!+J88+#REF!+#REF!+#REF!+#REF!+#REF!+#REF!+#REF!+#REF!+#REF!+#REF!+#REF!+#REF!+#REF!+#REF!+J106+J110+J114+#REF!+#REF!+#REF!+#REF!+#REF!+#REF!+#REF!+#REF!+#REF!+J117+J118+#REF!+#REF!+#REF!+#REF!+#REF!+J121+#REF!+#REF!+#REF!+#REF!+#REF!+#REF!+#REF!+#REF!+#REF!+#REF!+#REF!+J126+#REF!+J127+#REF!+J130+J132+#REF!+#REF!+#REF!+J135+J137+J138+#REF!+#REF!+#REF!+#REF!+#REF!+#REF!+J144+J150+#REF!+#REF!+J153+#REF!+#REF!+#REF!+J154+#REF!+#REF!+#REF!+#REF!+#REF!+#REF!+#REF!+#REF!+J158+J159+J161+J162+J163+#REF!+#REF!+#REF!+#REF!+#REF!+#REF!</f>
        <v>#REF!</v>
      </c>
      <c r="Q3" s="90"/>
    </row>
    <row r="4" spans="1:20" ht="1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0"/>
      <c r="O4" s="90"/>
      <c r="P4" s="90"/>
      <c r="Q4" s="90"/>
    </row>
    <row r="5" spans="1:20" ht="30.75" customHeight="1">
      <c r="A5" s="98" t="s">
        <v>225</v>
      </c>
      <c r="B5" s="99" t="s">
        <v>36</v>
      </c>
      <c r="C5" s="99" t="s">
        <v>71</v>
      </c>
      <c r="D5" s="99" t="s">
        <v>72</v>
      </c>
      <c r="E5" s="99" t="s">
        <v>73</v>
      </c>
      <c r="F5" s="99" t="s">
        <v>74</v>
      </c>
      <c r="G5" s="99" t="s">
        <v>37</v>
      </c>
      <c r="H5" s="99" t="s">
        <v>38</v>
      </c>
      <c r="I5" s="99" t="s">
        <v>39</v>
      </c>
      <c r="J5" s="100" t="s">
        <v>311</v>
      </c>
      <c r="K5" s="100" t="s">
        <v>233</v>
      </c>
      <c r="L5" s="101" t="s">
        <v>312</v>
      </c>
      <c r="M5" s="101" t="s">
        <v>221</v>
      </c>
      <c r="N5" s="90"/>
      <c r="O5" s="12"/>
      <c r="P5" s="90"/>
      <c r="Q5" s="90"/>
      <c r="S5" s="31"/>
      <c r="T5" s="12"/>
    </row>
    <row r="6" spans="1:20" ht="15" customHeight="1">
      <c r="A6" s="98" t="s">
        <v>42</v>
      </c>
      <c r="B6" s="99" t="s">
        <v>43</v>
      </c>
      <c r="C6" s="99" t="s">
        <v>44</v>
      </c>
      <c r="D6" s="99" t="s">
        <v>45</v>
      </c>
      <c r="E6" s="99" t="s">
        <v>75</v>
      </c>
      <c r="F6" s="99" t="s">
        <v>76</v>
      </c>
      <c r="G6" s="99" t="s">
        <v>77</v>
      </c>
      <c r="H6" s="99" t="s">
        <v>78</v>
      </c>
      <c r="I6" s="99" t="s">
        <v>79</v>
      </c>
      <c r="J6" s="102">
        <v>2024</v>
      </c>
      <c r="K6" s="103">
        <v>2025</v>
      </c>
      <c r="L6" s="132">
        <v>2026</v>
      </c>
      <c r="M6" s="104"/>
      <c r="N6" s="90"/>
      <c r="O6" s="12"/>
      <c r="P6" s="90"/>
      <c r="Q6" s="90"/>
      <c r="S6" s="31"/>
      <c r="T6" s="12"/>
    </row>
    <row r="7" spans="1:20" ht="15" customHeight="1">
      <c r="A7" s="179" t="s">
        <v>226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90"/>
      <c r="O7" s="90"/>
      <c r="P7" s="90"/>
      <c r="Q7" s="90"/>
    </row>
    <row r="8" spans="1:20" ht="15" customHeight="1">
      <c r="A8" s="105" t="s">
        <v>80</v>
      </c>
      <c r="B8" s="106" t="s">
        <v>49</v>
      </c>
      <c r="C8" s="106" t="s">
        <v>106</v>
      </c>
      <c r="D8" s="106" t="s">
        <v>46</v>
      </c>
      <c r="E8" s="106" t="s">
        <v>47</v>
      </c>
      <c r="F8" s="106" t="s">
        <v>46</v>
      </c>
      <c r="G8" s="106" t="s">
        <v>83</v>
      </c>
      <c r="H8" s="106" t="s">
        <v>50</v>
      </c>
      <c r="I8" s="106" t="s">
        <v>84</v>
      </c>
      <c r="J8" s="107">
        <v>45000</v>
      </c>
      <c r="K8" s="107">
        <v>50000</v>
      </c>
      <c r="L8" s="212">
        <v>55000</v>
      </c>
      <c r="M8" s="126"/>
      <c r="N8" s="90"/>
      <c r="O8" s="90"/>
      <c r="P8" s="90"/>
      <c r="Q8" s="90"/>
    </row>
    <row r="9" spans="1:20" ht="15" customHeight="1">
      <c r="A9" s="105" t="s">
        <v>80</v>
      </c>
      <c r="B9" s="106" t="s">
        <v>49</v>
      </c>
      <c r="C9" s="106" t="s">
        <v>106</v>
      </c>
      <c r="D9" s="106" t="s">
        <v>46</v>
      </c>
      <c r="E9" s="106" t="s">
        <v>47</v>
      </c>
      <c r="F9" s="106" t="s">
        <v>46</v>
      </c>
      <c r="G9" s="106" t="s">
        <v>107</v>
      </c>
      <c r="H9" s="106" t="s">
        <v>52</v>
      </c>
      <c r="I9" s="106" t="s">
        <v>108</v>
      </c>
      <c r="J9" s="108">
        <v>2700</v>
      </c>
      <c r="K9" s="108">
        <v>2800</v>
      </c>
      <c r="L9" s="212">
        <v>3000</v>
      </c>
      <c r="M9" s="126"/>
      <c r="N9" s="90"/>
      <c r="O9" s="90"/>
      <c r="P9" s="90"/>
      <c r="Q9" s="90"/>
    </row>
    <row r="10" spans="1:20" ht="15" customHeight="1">
      <c r="A10" s="105"/>
      <c r="B10" s="106" t="s">
        <v>54</v>
      </c>
      <c r="C10" s="106" t="s">
        <v>106</v>
      </c>
      <c r="D10" s="106" t="s">
        <v>46</v>
      </c>
      <c r="E10" s="106" t="s">
        <v>47</v>
      </c>
      <c r="F10" s="106" t="s">
        <v>46</v>
      </c>
      <c r="G10" s="106" t="s">
        <v>107</v>
      </c>
      <c r="H10" s="106" t="s">
        <v>59</v>
      </c>
      <c r="I10" s="106" t="s">
        <v>177</v>
      </c>
      <c r="J10" s="108">
        <v>5000</v>
      </c>
      <c r="K10" s="108">
        <v>7500</v>
      </c>
      <c r="L10" s="212">
        <v>8000</v>
      </c>
      <c r="M10" s="126"/>
      <c r="N10" s="90"/>
      <c r="O10" s="90"/>
      <c r="P10" s="90"/>
      <c r="Q10" s="90"/>
    </row>
    <row r="11" spans="1:20" ht="15" customHeight="1">
      <c r="A11" s="105" t="s">
        <v>80</v>
      </c>
      <c r="B11" s="106" t="s">
        <v>49</v>
      </c>
      <c r="C11" s="106" t="s">
        <v>106</v>
      </c>
      <c r="D11" s="106" t="s">
        <v>46</v>
      </c>
      <c r="E11" s="106" t="s">
        <v>47</v>
      </c>
      <c r="F11" s="106" t="s">
        <v>46</v>
      </c>
      <c r="G11" s="106" t="s">
        <v>109</v>
      </c>
      <c r="H11" s="106" t="s">
        <v>50</v>
      </c>
      <c r="I11" s="106" t="s">
        <v>110</v>
      </c>
      <c r="J11" s="107">
        <v>6000</v>
      </c>
      <c r="K11" s="107">
        <v>8000</v>
      </c>
      <c r="L11" s="212">
        <v>9000</v>
      </c>
      <c r="M11" s="126"/>
      <c r="N11" s="90"/>
      <c r="O11" s="90"/>
      <c r="P11" s="90"/>
      <c r="Q11" s="90"/>
    </row>
    <row r="12" spans="1:20" ht="15" customHeight="1">
      <c r="A12" s="105"/>
      <c r="B12" s="106" t="s">
        <v>54</v>
      </c>
      <c r="C12" s="106" t="s">
        <v>106</v>
      </c>
      <c r="D12" s="106" t="s">
        <v>46</v>
      </c>
      <c r="E12" s="106" t="s">
        <v>47</v>
      </c>
      <c r="F12" s="106" t="s">
        <v>46</v>
      </c>
      <c r="G12" s="106" t="s">
        <v>109</v>
      </c>
      <c r="H12" s="106"/>
      <c r="I12" s="106" t="s">
        <v>232</v>
      </c>
      <c r="J12" s="107">
        <v>700</v>
      </c>
      <c r="K12" s="107">
        <v>800</v>
      </c>
      <c r="L12" s="212">
        <v>900</v>
      </c>
      <c r="M12" s="126"/>
      <c r="N12" s="90"/>
      <c r="O12" s="90"/>
      <c r="P12" s="90"/>
      <c r="Q12" s="90"/>
    </row>
    <row r="13" spans="1:20" ht="15" customHeight="1">
      <c r="A13" s="105"/>
      <c r="B13" s="106" t="s">
        <v>54</v>
      </c>
      <c r="C13" s="106" t="s">
        <v>106</v>
      </c>
      <c r="D13" s="106" t="s">
        <v>46</v>
      </c>
      <c r="E13" s="106" t="s">
        <v>47</v>
      </c>
      <c r="F13" s="106" t="s">
        <v>46</v>
      </c>
      <c r="G13" s="106" t="s">
        <v>179</v>
      </c>
      <c r="H13" s="106"/>
      <c r="I13" s="106" t="s">
        <v>238</v>
      </c>
      <c r="J13" s="107">
        <v>4000</v>
      </c>
      <c r="K13" s="107">
        <v>4500</v>
      </c>
      <c r="L13" s="212">
        <v>5000</v>
      </c>
      <c r="M13" s="126"/>
      <c r="N13" s="90"/>
      <c r="O13" s="90"/>
      <c r="P13" s="90"/>
      <c r="Q13" s="90"/>
    </row>
    <row r="14" spans="1:20" ht="15" customHeight="1">
      <c r="A14" s="105" t="s">
        <v>80</v>
      </c>
      <c r="B14" s="106" t="s">
        <v>49</v>
      </c>
      <c r="C14" s="106" t="s">
        <v>106</v>
      </c>
      <c r="D14" s="106" t="s">
        <v>46</v>
      </c>
      <c r="E14" s="106" t="s">
        <v>47</v>
      </c>
      <c r="F14" s="106" t="s">
        <v>46</v>
      </c>
      <c r="G14" s="106" t="s">
        <v>85</v>
      </c>
      <c r="H14" s="106" t="s">
        <v>50</v>
      </c>
      <c r="I14" s="106" t="s">
        <v>86</v>
      </c>
      <c r="J14" s="107">
        <v>1200</v>
      </c>
      <c r="K14" s="107">
        <v>1300</v>
      </c>
      <c r="L14" s="212">
        <v>1400</v>
      </c>
      <c r="M14" s="126"/>
      <c r="N14" s="90"/>
      <c r="O14" s="90"/>
      <c r="P14" s="90"/>
      <c r="Q14" s="90"/>
    </row>
    <row r="15" spans="1:20" ht="15" customHeight="1">
      <c r="A15" s="105"/>
      <c r="B15" s="106" t="s">
        <v>49</v>
      </c>
      <c r="C15" s="106" t="s">
        <v>106</v>
      </c>
      <c r="D15" s="106" t="s">
        <v>46</v>
      </c>
      <c r="E15" s="106" t="s">
        <v>47</v>
      </c>
      <c r="F15" s="106" t="s">
        <v>46</v>
      </c>
      <c r="G15" s="106" t="s">
        <v>87</v>
      </c>
      <c r="H15" s="106" t="s">
        <v>52</v>
      </c>
      <c r="I15" s="106" t="s">
        <v>188</v>
      </c>
      <c r="J15" s="109">
        <v>750</v>
      </c>
      <c r="K15" s="109">
        <v>850</v>
      </c>
      <c r="L15" s="212">
        <v>950</v>
      </c>
      <c r="M15" s="126"/>
      <c r="N15" s="90"/>
      <c r="O15" s="90"/>
      <c r="P15" s="90"/>
      <c r="Q15" s="90"/>
    </row>
    <row r="16" spans="1:20" ht="15" customHeight="1">
      <c r="A16" s="105"/>
      <c r="B16" s="106" t="s">
        <v>49</v>
      </c>
      <c r="C16" s="106" t="s">
        <v>106</v>
      </c>
      <c r="D16" s="106" t="s">
        <v>46</v>
      </c>
      <c r="E16" s="106" t="s">
        <v>47</v>
      </c>
      <c r="F16" s="106" t="s">
        <v>46</v>
      </c>
      <c r="G16" s="106" t="s">
        <v>87</v>
      </c>
      <c r="H16" s="106" t="s">
        <v>59</v>
      </c>
      <c r="I16" s="106" t="s">
        <v>229</v>
      </c>
      <c r="J16" s="109">
        <v>7600</v>
      </c>
      <c r="K16" s="109">
        <v>8000</v>
      </c>
      <c r="L16" s="212">
        <v>8500</v>
      </c>
      <c r="M16" s="126"/>
      <c r="N16" s="90"/>
      <c r="O16" s="90"/>
      <c r="P16" s="90"/>
      <c r="Q16" s="90"/>
    </row>
    <row r="17" spans="1:19" ht="15" customHeight="1">
      <c r="A17" s="105"/>
      <c r="B17" s="106" t="s">
        <v>49</v>
      </c>
      <c r="C17" s="106" t="s">
        <v>106</v>
      </c>
      <c r="D17" s="106" t="s">
        <v>46</v>
      </c>
      <c r="E17" s="106" t="s">
        <v>47</v>
      </c>
      <c r="F17" s="106" t="s">
        <v>46</v>
      </c>
      <c r="G17" s="106" t="s">
        <v>87</v>
      </c>
      <c r="H17" s="106" t="s">
        <v>55</v>
      </c>
      <c r="I17" s="106" t="s">
        <v>189</v>
      </c>
      <c r="J17" s="109">
        <v>480</v>
      </c>
      <c r="K17" s="109">
        <v>550</v>
      </c>
      <c r="L17" s="212">
        <v>600</v>
      </c>
      <c r="M17" s="126"/>
      <c r="N17" s="90"/>
      <c r="O17" s="90"/>
      <c r="P17" s="90"/>
      <c r="Q17" s="90"/>
    </row>
    <row r="18" spans="1:19" ht="15" customHeight="1">
      <c r="A18" s="105"/>
      <c r="B18" s="106" t="s">
        <v>49</v>
      </c>
      <c r="C18" s="106" t="s">
        <v>106</v>
      </c>
      <c r="D18" s="106" t="s">
        <v>46</v>
      </c>
      <c r="E18" s="106" t="s">
        <v>47</v>
      </c>
      <c r="F18" s="106" t="s">
        <v>46</v>
      </c>
      <c r="G18" s="106" t="s">
        <v>87</v>
      </c>
      <c r="H18" s="106" t="s">
        <v>68</v>
      </c>
      <c r="I18" s="106" t="s">
        <v>190</v>
      </c>
      <c r="J18" s="109">
        <v>1500</v>
      </c>
      <c r="K18" s="109">
        <v>1600</v>
      </c>
      <c r="L18" s="212">
        <v>1700</v>
      </c>
      <c r="M18" s="126"/>
      <c r="N18" s="90"/>
      <c r="O18" s="90"/>
      <c r="P18" s="90"/>
      <c r="Q18" s="90"/>
    </row>
    <row r="19" spans="1:19" ht="15" customHeight="1">
      <c r="A19" s="105" t="s">
        <v>80</v>
      </c>
      <c r="B19" s="106" t="s">
        <v>49</v>
      </c>
      <c r="C19" s="106" t="s">
        <v>106</v>
      </c>
      <c r="D19" s="106" t="s">
        <v>46</v>
      </c>
      <c r="E19" s="106" t="s">
        <v>47</v>
      </c>
      <c r="F19" s="106" t="s">
        <v>46</v>
      </c>
      <c r="G19" s="106" t="s">
        <v>87</v>
      </c>
      <c r="H19" s="106" t="s">
        <v>192</v>
      </c>
      <c r="I19" s="106" t="s">
        <v>191</v>
      </c>
      <c r="J19" s="109">
        <v>200</v>
      </c>
      <c r="K19" s="109">
        <v>250</v>
      </c>
      <c r="L19" s="212">
        <v>300</v>
      </c>
      <c r="M19" s="126"/>
      <c r="N19" s="90"/>
      <c r="O19" s="90"/>
      <c r="P19" s="90"/>
      <c r="Q19" s="90"/>
    </row>
    <row r="20" spans="1:19" ht="15" customHeight="1">
      <c r="A20" s="105"/>
      <c r="B20" s="106" t="s">
        <v>49</v>
      </c>
      <c r="C20" s="106" t="s">
        <v>106</v>
      </c>
      <c r="D20" s="106" t="s">
        <v>46</v>
      </c>
      <c r="E20" s="106" t="s">
        <v>47</v>
      </c>
      <c r="F20" s="106" t="s">
        <v>46</v>
      </c>
      <c r="G20" s="106" t="s">
        <v>87</v>
      </c>
      <c r="H20" s="106" t="s">
        <v>193</v>
      </c>
      <c r="I20" s="106" t="s">
        <v>194</v>
      </c>
      <c r="J20" s="109">
        <v>2800</v>
      </c>
      <c r="K20" s="109">
        <v>2900</v>
      </c>
      <c r="L20" s="212">
        <v>3000</v>
      </c>
      <c r="M20" s="126"/>
      <c r="N20" s="90"/>
      <c r="O20" s="90"/>
      <c r="P20" s="90"/>
      <c r="Q20" s="90"/>
    </row>
    <row r="21" spans="1:19" ht="15" customHeight="1">
      <c r="A21" s="105" t="s">
        <v>80</v>
      </c>
      <c r="B21" s="106" t="s">
        <v>49</v>
      </c>
      <c r="C21" s="106" t="s">
        <v>106</v>
      </c>
      <c r="D21" s="106" t="s">
        <v>46</v>
      </c>
      <c r="E21" s="106" t="s">
        <v>47</v>
      </c>
      <c r="F21" s="106" t="s">
        <v>46</v>
      </c>
      <c r="G21" s="106" t="s">
        <v>111</v>
      </c>
      <c r="H21" s="106" t="s">
        <v>52</v>
      </c>
      <c r="I21" s="106" t="s">
        <v>230</v>
      </c>
      <c r="J21" s="107">
        <v>50</v>
      </c>
      <c r="K21" s="107">
        <v>50</v>
      </c>
      <c r="L21" s="212">
        <v>100</v>
      </c>
      <c r="M21" s="126"/>
      <c r="N21" s="90"/>
      <c r="O21" s="90"/>
      <c r="P21" s="90"/>
      <c r="Q21" s="90"/>
    </row>
    <row r="22" spans="1:19" ht="15" customHeight="1">
      <c r="A22" s="105"/>
      <c r="B22" s="106" t="s">
        <v>49</v>
      </c>
      <c r="C22" s="106" t="s">
        <v>106</v>
      </c>
      <c r="D22" s="106" t="s">
        <v>46</v>
      </c>
      <c r="E22" s="106" t="s">
        <v>47</v>
      </c>
      <c r="F22" s="106" t="s">
        <v>46</v>
      </c>
      <c r="G22" s="106" t="s">
        <v>88</v>
      </c>
      <c r="H22" s="106" t="s">
        <v>52</v>
      </c>
      <c r="I22" s="106" t="s">
        <v>195</v>
      </c>
      <c r="J22" s="107">
        <v>5000</v>
      </c>
      <c r="K22" s="107">
        <v>6000</v>
      </c>
      <c r="L22" s="212">
        <v>6500</v>
      </c>
      <c r="M22" s="126"/>
      <c r="N22" s="90"/>
      <c r="O22" s="90"/>
      <c r="P22" s="90"/>
      <c r="Q22" s="90"/>
    </row>
    <row r="23" spans="1:19" ht="15" customHeight="1">
      <c r="A23" s="105" t="s">
        <v>80</v>
      </c>
      <c r="B23" s="106" t="s">
        <v>49</v>
      </c>
      <c r="C23" s="106" t="s">
        <v>106</v>
      </c>
      <c r="D23" s="106" t="s">
        <v>46</v>
      </c>
      <c r="E23" s="106" t="s">
        <v>47</v>
      </c>
      <c r="F23" s="106" t="s">
        <v>46</v>
      </c>
      <c r="G23" s="106" t="s">
        <v>88</v>
      </c>
      <c r="H23" s="106" t="s">
        <v>52</v>
      </c>
      <c r="I23" s="106" t="s">
        <v>196</v>
      </c>
      <c r="J23" s="107">
        <v>5000</v>
      </c>
      <c r="K23" s="107">
        <v>6000</v>
      </c>
      <c r="L23" s="212">
        <v>6500</v>
      </c>
      <c r="M23" s="126"/>
      <c r="N23" s="90"/>
      <c r="O23" s="90"/>
      <c r="P23" s="90"/>
      <c r="Q23" s="90"/>
    </row>
    <row r="24" spans="1:19" ht="15" customHeight="1">
      <c r="A24" s="105"/>
      <c r="B24" s="106" t="s">
        <v>54</v>
      </c>
      <c r="C24" s="106" t="s">
        <v>106</v>
      </c>
      <c r="D24" s="106" t="s">
        <v>46</v>
      </c>
      <c r="E24" s="106" t="s">
        <v>47</v>
      </c>
      <c r="F24" s="106" t="s">
        <v>46</v>
      </c>
      <c r="G24" s="106" t="s">
        <v>88</v>
      </c>
      <c r="H24" s="106" t="s">
        <v>59</v>
      </c>
      <c r="I24" s="106" t="s">
        <v>239</v>
      </c>
      <c r="J24" s="107">
        <v>300</v>
      </c>
      <c r="K24" s="107">
        <v>350</v>
      </c>
      <c r="L24" s="212">
        <v>400</v>
      </c>
      <c r="M24" s="126"/>
      <c r="N24" s="90"/>
      <c r="O24" s="90"/>
      <c r="P24" s="90"/>
      <c r="Q24" s="90"/>
    </row>
    <row r="25" spans="1:19" ht="15" customHeight="1">
      <c r="A25" s="105" t="s">
        <v>80</v>
      </c>
      <c r="B25" s="106" t="s">
        <v>49</v>
      </c>
      <c r="C25" s="106" t="s">
        <v>106</v>
      </c>
      <c r="D25" s="106" t="s">
        <v>46</v>
      </c>
      <c r="E25" s="106" t="s">
        <v>47</v>
      </c>
      <c r="F25" s="106" t="s">
        <v>46</v>
      </c>
      <c r="G25" s="106" t="s">
        <v>88</v>
      </c>
      <c r="H25" s="106" t="s">
        <v>192</v>
      </c>
      <c r="I25" s="106" t="s">
        <v>290</v>
      </c>
      <c r="J25" s="107">
        <v>250</v>
      </c>
      <c r="K25" s="107">
        <v>300</v>
      </c>
      <c r="L25" s="212">
        <v>300</v>
      </c>
      <c r="M25" s="126"/>
      <c r="N25" s="90"/>
      <c r="O25" s="90"/>
      <c r="P25" s="90"/>
      <c r="Q25" s="90"/>
    </row>
    <row r="26" spans="1:19" ht="15" customHeight="1">
      <c r="A26" s="105" t="s">
        <v>80</v>
      </c>
      <c r="B26" s="106" t="s">
        <v>49</v>
      </c>
      <c r="C26" s="106" t="s">
        <v>106</v>
      </c>
      <c r="D26" s="106" t="s">
        <v>46</v>
      </c>
      <c r="E26" s="106" t="s">
        <v>47</v>
      </c>
      <c r="F26" s="106" t="s">
        <v>46</v>
      </c>
      <c r="G26" s="106" t="s">
        <v>90</v>
      </c>
      <c r="H26" s="106" t="s">
        <v>197</v>
      </c>
      <c r="I26" s="106" t="s">
        <v>153</v>
      </c>
      <c r="J26" s="107">
        <v>1500</v>
      </c>
      <c r="K26" s="107">
        <v>5000</v>
      </c>
      <c r="L26" s="212">
        <v>6000</v>
      </c>
      <c r="M26" s="126"/>
      <c r="N26" s="90"/>
      <c r="O26" s="90"/>
      <c r="P26" s="90"/>
      <c r="Q26" s="90"/>
    </row>
    <row r="27" spans="1:19" ht="15" customHeight="1">
      <c r="A27" s="105"/>
      <c r="B27" s="106" t="s">
        <v>54</v>
      </c>
      <c r="C27" s="106" t="s">
        <v>106</v>
      </c>
      <c r="D27" s="106" t="s">
        <v>46</v>
      </c>
      <c r="E27" s="106" t="s">
        <v>47</v>
      </c>
      <c r="F27" s="106" t="s">
        <v>46</v>
      </c>
      <c r="G27" s="106" t="s">
        <v>90</v>
      </c>
      <c r="H27" s="106" t="s">
        <v>200</v>
      </c>
      <c r="I27" s="106" t="s">
        <v>240</v>
      </c>
      <c r="J27" s="107">
        <v>2500</v>
      </c>
      <c r="K27" s="107">
        <v>3000</v>
      </c>
      <c r="L27" s="212">
        <v>3000</v>
      </c>
      <c r="M27" s="126"/>
      <c r="N27" s="90"/>
      <c r="O27" s="90"/>
      <c r="P27" s="90"/>
      <c r="Q27" s="90"/>
      <c r="S27" s="6" t="s">
        <v>93</v>
      </c>
    </row>
    <row r="28" spans="1:19" ht="15" customHeight="1">
      <c r="A28" s="105"/>
      <c r="B28" s="106" t="s">
        <v>54</v>
      </c>
      <c r="C28" s="106" t="s">
        <v>106</v>
      </c>
      <c r="D28" s="106" t="s">
        <v>46</v>
      </c>
      <c r="E28" s="106" t="s">
        <v>47</v>
      </c>
      <c r="F28" s="106" t="s">
        <v>46</v>
      </c>
      <c r="G28" s="106" t="s">
        <v>101</v>
      </c>
      <c r="H28" s="106" t="s">
        <v>59</v>
      </c>
      <c r="I28" s="106" t="s">
        <v>291</v>
      </c>
      <c r="J28" s="107">
        <v>500</v>
      </c>
      <c r="K28" s="107">
        <v>600</v>
      </c>
      <c r="L28" s="212">
        <v>700</v>
      </c>
      <c r="M28" s="126"/>
      <c r="N28" s="90"/>
      <c r="O28" s="90"/>
      <c r="P28" s="90"/>
      <c r="Q28" s="90"/>
    </row>
    <row r="29" spans="1:19" ht="15" customHeight="1">
      <c r="A29" s="105"/>
      <c r="B29" s="106" t="s">
        <v>54</v>
      </c>
      <c r="C29" s="106" t="s">
        <v>106</v>
      </c>
      <c r="D29" s="106" t="s">
        <v>46</v>
      </c>
      <c r="E29" s="106" t="s">
        <v>47</v>
      </c>
      <c r="F29" s="106" t="s">
        <v>46</v>
      </c>
      <c r="G29" s="106" t="s">
        <v>101</v>
      </c>
      <c r="H29" s="106" t="s">
        <v>192</v>
      </c>
      <c r="I29" s="106" t="s">
        <v>292</v>
      </c>
      <c r="J29" s="107">
        <v>200</v>
      </c>
      <c r="K29" s="107">
        <v>250</v>
      </c>
      <c r="L29" s="212">
        <v>300</v>
      </c>
      <c r="M29" s="126"/>
      <c r="N29" s="90"/>
      <c r="O29" s="90"/>
      <c r="P29" s="90"/>
      <c r="Q29" s="90"/>
    </row>
    <row r="30" spans="1:19" ht="15" customHeight="1">
      <c r="A30" s="105" t="s">
        <v>80</v>
      </c>
      <c r="B30" s="106" t="s">
        <v>49</v>
      </c>
      <c r="C30" s="106" t="s">
        <v>106</v>
      </c>
      <c r="D30" s="106" t="s">
        <v>46</v>
      </c>
      <c r="E30" s="106" t="s">
        <v>47</v>
      </c>
      <c r="F30" s="106" t="s">
        <v>46</v>
      </c>
      <c r="G30" s="106" t="s">
        <v>101</v>
      </c>
      <c r="H30" s="106" t="s">
        <v>197</v>
      </c>
      <c r="I30" s="106" t="s">
        <v>231</v>
      </c>
      <c r="J30" s="107">
        <v>500</v>
      </c>
      <c r="K30" s="107">
        <v>1000</v>
      </c>
      <c r="L30" s="212">
        <v>1500</v>
      </c>
      <c r="M30" s="126"/>
      <c r="N30" s="90"/>
      <c r="O30" s="90"/>
      <c r="P30" s="90"/>
      <c r="Q30" s="90"/>
    </row>
    <row r="31" spans="1:19" ht="15" customHeight="1">
      <c r="A31" s="105"/>
      <c r="B31" s="106" t="s">
        <v>136</v>
      </c>
      <c r="C31" s="106" t="s">
        <v>106</v>
      </c>
      <c r="D31" s="106" t="s">
        <v>46</v>
      </c>
      <c r="E31" s="106" t="s">
        <v>47</v>
      </c>
      <c r="F31" s="106" t="s">
        <v>46</v>
      </c>
      <c r="G31" s="106" t="s">
        <v>92</v>
      </c>
      <c r="H31" s="106" t="s">
        <v>165</v>
      </c>
      <c r="I31" s="106" t="s">
        <v>303</v>
      </c>
      <c r="J31" s="107">
        <v>300</v>
      </c>
      <c r="K31" s="107">
        <v>350</v>
      </c>
      <c r="L31" s="212">
        <v>400</v>
      </c>
      <c r="M31" s="126"/>
      <c r="N31" s="90"/>
      <c r="O31" s="90"/>
      <c r="P31" s="90"/>
      <c r="Q31" s="90"/>
    </row>
    <row r="32" spans="1:19" ht="15" customHeight="1">
      <c r="A32" s="105"/>
      <c r="B32" s="106" t="s">
        <v>54</v>
      </c>
      <c r="C32" s="106" t="s">
        <v>106</v>
      </c>
      <c r="D32" s="106" t="s">
        <v>46</v>
      </c>
      <c r="E32" s="106" t="s">
        <v>47</v>
      </c>
      <c r="F32" s="106" t="s">
        <v>46</v>
      </c>
      <c r="G32" s="106" t="s">
        <v>92</v>
      </c>
      <c r="H32" s="106" t="s">
        <v>98</v>
      </c>
      <c r="I32" s="106" t="s">
        <v>307</v>
      </c>
      <c r="J32" s="107">
        <v>3500</v>
      </c>
      <c r="K32" s="107">
        <v>3500</v>
      </c>
      <c r="L32" s="212">
        <v>3000</v>
      </c>
      <c r="M32" s="126"/>
      <c r="N32" s="90"/>
      <c r="O32" s="90"/>
      <c r="P32" s="90"/>
      <c r="Q32" s="90"/>
    </row>
    <row r="33" spans="1:17" ht="15" customHeight="1">
      <c r="A33" s="105"/>
      <c r="B33" s="106" t="s">
        <v>49</v>
      </c>
      <c r="C33" s="106" t="s">
        <v>106</v>
      </c>
      <c r="D33" s="106" t="s">
        <v>46</v>
      </c>
      <c r="E33" s="106" t="s">
        <v>47</v>
      </c>
      <c r="F33" s="106" t="s">
        <v>46</v>
      </c>
      <c r="G33" s="106" t="s">
        <v>92</v>
      </c>
      <c r="H33" s="106" t="s">
        <v>68</v>
      </c>
      <c r="I33" s="106" t="s">
        <v>154</v>
      </c>
      <c r="J33" s="107">
        <v>2000</v>
      </c>
      <c r="K33" s="107">
        <v>2500</v>
      </c>
      <c r="L33" s="212">
        <v>3000</v>
      </c>
      <c r="M33" s="126"/>
      <c r="N33" s="90"/>
      <c r="O33" s="90"/>
      <c r="P33" s="90"/>
      <c r="Q33" s="90"/>
    </row>
    <row r="34" spans="1:17" ht="15" customHeight="1">
      <c r="A34" s="105" t="s">
        <v>80</v>
      </c>
      <c r="B34" s="106" t="s">
        <v>136</v>
      </c>
      <c r="C34" s="106" t="s">
        <v>106</v>
      </c>
      <c r="D34" s="106" t="s">
        <v>46</v>
      </c>
      <c r="E34" s="106" t="s">
        <v>47</v>
      </c>
      <c r="F34" s="106" t="s">
        <v>46</v>
      </c>
      <c r="G34" s="106" t="s">
        <v>113</v>
      </c>
      <c r="H34" s="106" t="s">
        <v>68</v>
      </c>
      <c r="I34" s="106" t="s">
        <v>216</v>
      </c>
      <c r="J34" s="107">
        <v>1000</v>
      </c>
      <c r="K34" s="107">
        <v>1200</v>
      </c>
      <c r="L34" s="212">
        <v>1300</v>
      </c>
      <c r="M34" s="126"/>
      <c r="N34" s="90"/>
      <c r="O34" s="90"/>
      <c r="P34" s="90"/>
      <c r="Q34" s="90"/>
    </row>
    <row r="35" spans="1:17" ht="15" customHeight="1">
      <c r="A35" s="105"/>
      <c r="B35" s="106"/>
      <c r="C35" s="106"/>
      <c r="D35" s="106"/>
      <c r="E35" s="106"/>
      <c r="F35" s="106"/>
      <c r="G35" s="106"/>
      <c r="H35" s="106"/>
      <c r="I35" s="106"/>
      <c r="J35" s="107"/>
      <c r="K35" s="107"/>
      <c r="L35" s="212"/>
      <c r="M35" s="126"/>
      <c r="N35" s="90"/>
      <c r="O35" s="90"/>
      <c r="P35" s="90"/>
      <c r="Q35" s="90"/>
    </row>
    <row r="36" spans="1:17" ht="15" customHeight="1">
      <c r="A36" s="105"/>
      <c r="B36" s="106"/>
      <c r="C36" s="106"/>
      <c r="D36" s="106"/>
      <c r="E36" s="106"/>
      <c r="F36" s="106"/>
      <c r="G36" s="106"/>
      <c r="H36" s="106"/>
      <c r="I36" s="106"/>
      <c r="J36" s="107"/>
      <c r="K36" s="107"/>
      <c r="L36" s="212"/>
      <c r="M36" s="126"/>
      <c r="N36" s="90"/>
      <c r="O36" s="90"/>
      <c r="P36" s="90"/>
      <c r="Q36" s="90"/>
    </row>
    <row r="37" spans="1:17" ht="15" customHeight="1">
      <c r="A37" s="182" t="s">
        <v>131</v>
      </c>
      <c r="B37" s="183"/>
      <c r="C37" s="183"/>
      <c r="D37" s="183"/>
      <c r="E37" s="183"/>
      <c r="F37" s="183"/>
      <c r="G37" s="183"/>
      <c r="H37" s="183"/>
      <c r="I37" s="183"/>
      <c r="J37" s="110">
        <f>SUM(J8:J36)</f>
        <v>100530</v>
      </c>
      <c r="K37" s="110">
        <f>SUM(K8:K36)</f>
        <v>119150</v>
      </c>
      <c r="L37" s="111">
        <f>SUM(L8:L36)</f>
        <v>130350</v>
      </c>
      <c r="M37" s="110"/>
      <c r="N37" s="90"/>
      <c r="O37" s="90"/>
      <c r="P37" s="90"/>
      <c r="Q37" s="90"/>
    </row>
    <row r="38" spans="1:17" ht="15" customHeight="1">
      <c r="A38" s="179" t="s">
        <v>293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  <c r="N38" s="90"/>
      <c r="O38" s="90"/>
      <c r="P38" s="90"/>
      <c r="Q38" s="90"/>
    </row>
    <row r="39" spans="1:17" ht="15" customHeight="1">
      <c r="A39" s="112" t="s">
        <v>80</v>
      </c>
      <c r="B39" s="133" t="s">
        <v>281</v>
      </c>
      <c r="C39" s="113" t="s">
        <v>241</v>
      </c>
      <c r="D39" s="113" t="s">
        <v>46</v>
      </c>
      <c r="E39" s="113" t="s">
        <v>47</v>
      </c>
      <c r="F39" s="113" t="s">
        <v>46</v>
      </c>
      <c r="G39" s="113" t="s">
        <v>83</v>
      </c>
      <c r="H39" s="113" t="s">
        <v>50</v>
      </c>
      <c r="I39" s="113" t="s">
        <v>84</v>
      </c>
      <c r="J39" s="107">
        <v>5100</v>
      </c>
      <c r="K39" s="107">
        <v>4250</v>
      </c>
      <c r="L39" s="213">
        <v>4675</v>
      </c>
      <c r="M39" s="126"/>
      <c r="N39" s="90"/>
      <c r="O39" s="90"/>
      <c r="P39" s="90"/>
      <c r="Q39" s="90"/>
    </row>
    <row r="40" spans="1:17" ht="15" customHeight="1">
      <c r="A40" s="112"/>
      <c r="B40" s="133" t="s">
        <v>308</v>
      </c>
      <c r="C40" s="113" t="s">
        <v>241</v>
      </c>
      <c r="D40" s="113" t="s">
        <v>46</v>
      </c>
      <c r="E40" s="113" t="s">
        <v>47</v>
      </c>
      <c r="F40" s="113" t="s">
        <v>46</v>
      </c>
      <c r="G40" s="113" t="s">
        <v>83</v>
      </c>
      <c r="H40" s="113" t="s">
        <v>50</v>
      </c>
      <c r="I40" s="113" t="s">
        <v>84</v>
      </c>
      <c r="J40" s="107">
        <v>900</v>
      </c>
      <c r="K40" s="107">
        <v>750</v>
      </c>
      <c r="L40" s="213">
        <v>825</v>
      </c>
      <c r="M40" s="126"/>
      <c r="N40" s="90"/>
      <c r="O40" s="90"/>
      <c r="P40" s="90"/>
      <c r="Q40" s="90"/>
    </row>
    <row r="41" spans="1:17" ht="15" customHeight="1">
      <c r="A41" s="112"/>
      <c r="B41" s="133" t="s">
        <v>281</v>
      </c>
      <c r="C41" s="113" t="s">
        <v>241</v>
      </c>
      <c r="D41" s="113" t="s">
        <v>46</v>
      </c>
      <c r="E41" s="113" t="s">
        <v>47</v>
      </c>
      <c r="F41" s="113" t="s">
        <v>46</v>
      </c>
      <c r="G41" s="113" t="s">
        <v>107</v>
      </c>
      <c r="H41" s="113" t="s">
        <v>52</v>
      </c>
      <c r="I41" s="113" t="s">
        <v>309</v>
      </c>
      <c r="J41" s="107">
        <v>400</v>
      </c>
      <c r="K41" s="107">
        <v>510</v>
      </c>
      <c r="L41" s="213">
        <v>595</v>
      </c>
      <c r="M41" s="126"/>
      <c r="N41" s="90"/>
      <c r="O41" s="90"/>
      <c r="P41" s="90"/>
      <c r="Q41" s="90"/>
    </row>
    <row r="42" spans="1:17" ht="15" customHeight="1">
      <c r="A42" s="112"/>
      <c r="B42" s="133" t="s">
        <v>308</v>
      </c>
      <c r="C42" s="113" t="s">
        <v>106</v>
      </c>
      <c r="D42" s="113" t="s">
        <v>46</v>
      </c>
      <c r="E42" s="113" t="s">
        <v>47</v>
      </c>
      <c r="F42" s="113" t="s">
        <v>46</v>
      </c>
      <c r="G42" s="113" t="s">
        <v>107</v>
      </c>
      <c r="H42" s="113" t="s">
        <v>52</v>
      </c>
      <c r="I42" s="113" t="s">
        <v>310</v>
      </c>
      <c r="J42" s="107">
        <v>50</v>
      </c>
      <c r="K42" s="107">
        <v>90</v>
      </c>
      <c r="L42" s="213">
        <v>105</v>
      </c>
      <c r="M42" s="126"/>
      <c r="N42" s="90"/>
      <c r="O42" s="90"/>
      <c r="P42" s="90"/>
      <c r="Q42" s="90"/>
    </row>
    <row r="43" spans="1:17" ht="15" customHeight="1">
      <c r="A43" s="112"/>
      <c r="B43" s="133" t="s">
        <v>281</v>
      </c>
      <c r="C43" s="113" t="s">
        <v>241</v>
      </c>
      <c r="D43" s="113" t="s">
        <v>46</v>
      </c>
      <c r="E43" s="113" t="s">
        <v>47</v>
      </c>
      <c r="F43" s="113" t="s">
        <v>46</v>
      </c>
      <c r="G43" s="113" t="s">
        <v>109</v>
      </c>
      <c r="H43" s="113"/>
      <c r="I43" s="113" t="s">
        <v>110</v>
      </c>
      <c r="J43" s="107">
        <v>450</v>
      </c>
      <c r="K43" s="107">
        <v>510</v>
      </c>
      <c r="L43" s="213">
        <v>600</v>
      </c>
      <c r="M43" s="126"/>
      <c r="N43" s="90"/>
      <c r="O43" s="90"/>
      <c r="P43" s="90"/>
      <c r="Q43" s="90"/>
    </row>
    <row r="44" spans="1:17" ht="15" customHeight="1">
      <c r="A44" s="112"/>
      <c r="B44" s="133" t="s">
        <v>308</v>
      </c>
      <c r="C44" s="113" t="s">
        <v>106</v>
      </c>
      <c r="D44" s="113" t="s">
        <v>46</v>
      </c>
      <c r="E44" s="113" t="s">
        <v>47</v>
      </c>
      <c r="F44" s="113" t="s">
        <v>46</v>
      </c>
      <c r="G44" s="113" t="s">
        <v>109</v>
      </c>
      <c r="H44" s="113"/>
      <c r="I44" s="113" t="s">
        <v>110</v>
      </c>
      <c r="J44" s="107">
        <v>100</v>
      </c>
      <c r="K44" s="107">
        <v>100</v>
      </c>
      <c r="L44" s="213">
        <v>100</v>
      </c>
      <c r="M44" s="126"/>
      <c r="N44" s="90"/>
      <c r="O44" s="90"/>
      <c r="P44" s="90"/>
      <c r="Q44" s="90"/>
    </row>
    <row r="45" spans="1:17" ht="15" customHeight="1">
      <c r="A45" s="112" t="s">
        <v>80</v>
      </c>
      <c r="B45" s="133" t="s">
        <v>281</v>
      </c>
      <c r="C45" s="113" t="s">
        <v>241</v>
      </c>
      <c r="D45" s="113" t="s">
        <v>46</v>
      </c>
      <c r="E45" s="113" t="s">
        <v>47</v>
      </c>
      <c r="F45" s="113" t="s">
        <v>46</v>
      </c>
      <c r="G45" s="113" t="s">
        <v>85</v>
      </c>
      <c r="H45" s="113" t="s">
        <v>50</v>
      </c>
      <c r="I45" s="113" t="s">
        <v>187</v>
      </c>
      <c r="J45" s="136">
        <v>520</v>
      </c>
      <c r="K45" s="136">
        <v>520</v>
      </c>
      <c r="L45" s="136">
        <v>520</v>
      </c>
      <c r="M45" s="126"/>
      <c r="N45" s="90"/>
      <c r="O45" s="90"/>
      <c r="P45" s="90"/>
      <c r="Q45" s="90"/>
    </row>
    <row r="46" spans="1:17" ht="15" customHeight="1">
      <c r="A46" s="112"/>
      <c r="B46" s="133" t="s">
        <v>308</v>
      </c>
      <c r="C46" s="113" t="s">
        <v>106</v>
      </c>
      <c r="D46" s="113" t="s">
        <v>46</v>
      </c>
      <c r="E46" s="113" t="s">
        <v>47</v>
      </c>
      <c r="F46" s="113" t="s">
        <v>46</v>
      </c>
      <c r="G46" s="113" t="s">
        <v>85</v>
      </c>
      <c r="H46" s="113"/>
      <c r="I46" s="113" t="s">
        <v>187</v>
      </c>
      <c r="J46" s="136">
        <v>90</v>
      </c>
      <c r="K46" s="136">
        <v>90</v>
      </c>
      <c r="L46" s="136">
        <v>90</v>
      </c>
      <c r="M46" s="126"/>
      <c r="N46" s="90"/>
      <c r="O46" s="90"/>
      <c r="P46" s="90"/>
      <c r="Q46" s="90"/>
    </row>
    <row r="47" spans="1:17" ht="15" customHeight="1">
      <c r="A47" s="112"/>
      <c r="B47" s="133" t="s">
        <v>281</v>
      </c>
      <c r="C47" s="106" t="s">
        <v>106</v>
      </c>
      <c r="D47" s="106" t="s">
        <v>46</v>
      </c>
      <c r="E47" s="106" t="s">
        <v>47</v>
      </c>
      <c r="F47" s="106" t="s">
        <v>46</v>
      </c>
      <c r="G47" s="106" t="s">
        <v>87</v>
      </c>
      <c r="H47" s="106" t="s">
        <v>52</v>
      </c>
      <c r="I47" s="106" t="s">
        <v>188</v>
      </c>
      <c r="J47" s="136">
        <v>75</v>
      </c>
      <c r="K47" s="136">
        <v>75</v>
      </c>
      <c r="L47" s="136">
        <v>75</v>
      </c>
      <c r="M47" s="126"/>
      <c r="N47" s="90"/>
      <c r="O47" s="90"/>
      <c r="P47" s="90"/>
      <c r="Q47" s="90"/>
    </row>
    <row r="48" spans="1:17" ht="15" customHeight="1">
      <c r="A48" s="112"/>
      <c r="B48" s="133" t="s">
        <v>308</v>
      </c>
      <c r="C48" s="106" t="s">
        <v>106</v>
      </c>
      <c r="D48" s="106" t="s">
        <v>46</v>
      </c>
      <c r="E48" s="106" t="s">
        <v>47</v>
      </c>
      <c r="F48" s="106" t="s">
        <v>46</v>
      </c>
      <c r="G48" s="106" t="s">
        <v>87</v>
      </c>
      <c r="H48" s="106" t="s">
        <v>52</v>
      </c>
      <c r="I48" s="106" t="s">
        <v>188</v>
      </c>
      <c r="J48" s="136">
        <v>15</v>
      </c>
      <c r="K48" s="136">
        <v>15</v>
      </c>
      <c r="L48" s="136">
        <v>15</v>
      </c>
      <c r="M48" s="126"/>
      <c r="N48" s="90"/>
      <c r="O48" s="90"/>
      <c r="P48" s="90"/>
      <c r="Q48" s="90"/>
    </row>
    <row r="49" spans="1:20" ht="15" customHeight="1">
      <c r="A49" s="112"/>
      <c r="B49" s="133" t="s">
        <v>281</v>
      </c>
      <c r="C49" s="106" t="s">
        <v>106</v>
      </c>
      <c r="D49" s="106" t="s">
        <v>46</v>
      </c>
      <c r="E49" s="106" t="s">
        <v>47</v>
      </c>
      <c r="F49" s="106" t="s">
        <v>46</v>
      </c>
      <c r="G49" s="106" t="s">
        <v>87</v>
      </c>
      <c r="H49" s="106" t="s">
        <v>59</v>
      </c>
      <c r="I49" s="106" t="s">
        <v>229</v>
      </c>
      <c r="J49" s="136">
        <v>720</v>
      </c>
      <c r="K49" s="136">
        <v>720</v>
      </c>
      <c r="L49" s="136">
        <v>720</v>
      </c>
      <c r="M49" s="126"/>
      <c r="N49" s="90"/>
      <c r="O49" s="90"/>
      <c r="P49" s="90"/>
      <c r="Q49" s="90"/>
    </row>
    <row r="50" spans="1:20" ht="15" customHeight="1">
      <c r="A50" s="112"/>
      <c r="B50" s="133" t="s">
        <v>308</v>
      </c>
      <c r="C50" s="106" t="s">
        <v>106</v>
      </c>
      <c r="D50" s="106" t="s">
        <v>46</v>
      </c>
      <c r="E50" s="106" t="s">
        <v>47</v>
      </c>
      <c r="F50" s="106" t="s">
        <v>46</v>
      </c>
      <c r="G50" s="106" t="s">
        <v>87</v>
      </c>
      <c r="H50" s="106" t="s">
        <v>59</v>
      </c>
      <c r="I50" s="106" t="s">
        <v>229</v>
      </c>
      <c r="J50" s="136">
        <v>120</v>
      </c>
      <c r="K50" s="136">
        <v>120</v>
      </c>
      <c r="L50" s="136">
        <v>120</v>
      </c>
      <c r="M50" s="126"/>
      <c r="N50" s="90"/>
      <c r="O50" s="90"/>
      <c r="P50" s="90"/>
      <c r="Q50" s="90"/>
    </row>
    <row r="51" spans="1:20" ht="15" customHeight="1">
      <c r="A51" s="112"/>
      <c r="B51" s="133" t="s">
        <v>281</v>
      </c>
      <c r="C51" s="106" t="s">
        <v>106</v>
      </c>
      <c r="D51" s="106" t="s">
        <v>46</v>
      </c>
      <c r="E51" s="106" t="s">
        <v>47</v>
      </c>
      <c r="F51" s="106" t="s">
        <v>46</v>
      </c>
      <c r="G51" s="106" t="s">
        <v>87</v>
      </c>
      <c r="H51" s="106" t="s">
        <v>55</v>
      </c>
      <c r="I51" s="106" t="s">
        <v>189</v>
      </c>
      <c r="J51" s="136">
        <v>26</v>
      </c>
      <c r="K51" s="136">
        <v>26</v>
      </c>
      <c r="L51" s="136">
        <v>26</v>
      </c>
      <c r="M51" s="126"/>
      <c r="N51" s="90"/>
      <c r="O51" s="90"/>
      <c r="P51" s="90"/>
      <c r="Q51" s="90"/>
    </row>
    <row r="52" spans="1:20" ht="15" customHeight="1">
      <c r="A52" s="112"/>
      <c r="B52" s="133" t="s">
        <v>308</v>
      </c>
      <c r="C52" s="106" t="s">
        <v>106</v>
      </c>
      <c r="D52" s="106" t="s">
        <v>46</v>
      </c>
      <c r="E52" s="106" t="s">
        <v>47</v>
      </c>
      <c r="F52" s="106" t="s">
        <v>46</v>
      </c>
      <c r="G52" s="106" t="s">
        <v>87</v>
      </c>
      <c r="H52" s="106" t="s">
        <v>55</v>
      </c>
      <c r="I52" s="106" t="s">
        <v>189</v>
      </c>
      <c r="J52" s="136">
        <v>15</v>
      </c>
      <c r="K52" s="136">
        <v>15</v>
      </c>
      <c r="L52" s="136">
        <v>15</v>
      </c>
      <c r="M52" s="126"/>
      <c r="N52" s="90"/>
      <c r="O52" s="90"/>
      <c r="P52" s="90"/>
      <c r="Q52" s="90"/>
    </row>
    <row r="53" spans="1:20" ht="15" customHeight="1">
      <c r="A53" s="112"/>
      <c r="B53" s="133" t="s">
        <v>281</v>
      </c>
      <c r="C53" s="106" t="s">
        <v>106</v>
      </c>
      <c r="D53" s="106" t="s">
        <v>46</v>
      </c>
      <c r="E53" s="106" t="s">
        <v>47</v>
      </c>
      <c r="F53" s="106" t="s">
        <v>46</v>
      </c>
      <c r="G53" s="106" t="s">
        <v>87</v>
      </c>
      <c r="H53" s="106" t="s">
        <v>68</v>
      </c>
      <c r="I53" s="106" t="s">
        <v>190</v>
      </c>
      <c r="J53" s="136">
        <v>160</v>
      </c>
      <c r="K53" s="136">
        <v>160</v>
      </c>
      <c r="L53" s="136">
        <v>160</v>
      </c>
      <c r="M53" s="126"/>
      <c r="N53" s="90"/>
      <c r="O53" s="90"/>
      <c r="P53" s="90"/>
      <c r="Q53" s="90"/>
    </row>
    <row r="54" spans="1:20" ht="15" customHeight="1">
      <c r="A54" s="112"/>
      <c r="B54" s="133" t="s">
        <v>308</v>
      </c>
      <c r="C54" s="106" t="s">
        <v>106</v>
      </c>
      <c r="D54" s="106" t="s">
        <v>46</v>
      </c>
      <c r="E54" s="106" t="s">
        <v>47</v>
      </c>
      <c r="F54" s="106" t="s">
        <v>46</v>
      </c>
      <c r="G54" s="106" t="s">
        <v>87</v>
      </c>
      <c r="H54" s="106" t="s">
        <v>68</v>
      </c>
      <c r="I54" s="106" t="s">
        <v>190</v>
      </c>
      <c r="J54" s="136">
        <v>30</v>
      </c>
      <c r="K54" s="136">
        <v>30</v>
      </c>
      <c r="L54" s="136">
        <v>30</v>
      </c>
      <c r="M54" s="126"/>
      <c r="N54" s="90"/>
      <c r="O54" s="90"/>
      <c r="P54" s="90"/>
      <c r="Q54" s="90"/>
    </row>
    <row r="55" spans="1:20" ht="15" customHeight="1">
      <c r="A55" s="112"/>
      <c r="B55" s="133" t="s">
        <v>281</v>
      </c>
      <c r="C55" s="106" t="s">
        <v>106</v>
      </c>
      <c r="D55" s="106" t="s">
        <v>46</v>
      </c>
      <c r="E55" s="106" t="s">
        <v>47</v>
      </c>
      <c r="F55" s="106" t="s">
        <v>46</v>
      </c>
      <c r="G55" s="106" t="s">
        <v>87</v>
      </c>
      <c r="H55" s="106" t="s">
        <v>192</v>
      </c>
      <c r="I55" s="106" t="s">
        <v>191</v>
      </c>
      <c r="J55" s="136">
        <v>50</v>
      </c>
      <c r="K55" s="136">
        <v>50</v>
      </c>
      <c r="L55" s="136">
        <v>50</v>
      </c>
      <c r="M55" s="126"/>
      <c r="N55" s="90"/>
      <c r="O55" s="90"/>
      <c r="P55" s="90"/>
      <c r="Q55" s="90"/>
      <c r="S55" s="32"/>
      <c r="T55" s="33"/>
    </row>
    <row r="56" spans="1:20" ht="15" customHeight="1">
      <c r="A56" s="112"/>
      <c r="B56" s="133" t="s">
        <v>308</v>
      </c>
      <c r="C56" s="106" t="s">
        <v>106</v>
      </c>
      <c r="D56" s="106" t="s">
        <v>46</v>
      </c>
      <c r="E56" s="106" t="s">
        <v>47</v>
      </c>
      <c r="F56" s="106" t="s">
        <v>46</v>
      </c>
      <c r="G56" s="106" t="s">
        <v>87</v>
      </c>
      <c r="H56" s="106" t="s">
        <v>192</v>
      </c>
      <c r="I56" s="106" t="s">
        <v>191</v>
      </c>
      <c r="J56" s="136">
        <v>15</v>
      </c>
      <c r="K56" s="136">
        <v>15</v>
      </c>
      <c r="L56" s="136">
        <v>15</v>
      </c>
      <c r="M56" s="126"/>
      <c r="N56" s="90"/>
      <c r="O56" s="90"/>
      <c r="P56" s="90"/>
      <c r="Q56" s="90"/>
      <c r="S56" s="32"/>
      <c r="T56" s="33"/>
    </row>
    <row r="57" spans="1:20" ht="15" customHeight="1">
      <c r="A57" s="112" t="s">
        <v>80</v>
      </c>
      <c r="B57" s="133" t="s">
        <v>281</v>
      </c>
      <c r="C57" s="106" t="s">
        <v>106</v>
      </c>
      <c r="D57" s="106" t="s">
        <v>46</v>
      </c>
      <c r="E57" s="106" t="s">
        <v>47</v>
      </c>
      <c r="F57" s="106" t="s">
        <v>46</v>
      </c>
      <c r="G57" s="106" t="s">
        <v>87</v>
      </c>
      <c r="H57" s="106" t="s">
        <v>193</v>
      </c>
      <c r="I57" s="106" t="s">
        <v>194</v>
      </c>
      <c r="J57" s="136">
        <v>255</v>
      </c>
      <c r="K57" s="136">
        <v>255</v>
      </c>
      <c r="L57" s="136">
        <v>255</v>
      </c>
      <c r="M57" s="126"/>
      <c r="N57" s="90"/>
      <c r="O57" s="90"/>
      <c r="P57" s="90"/>
      <c r="Q57" s="90"/>
      <c r="S57" s="32"/>
      <c r="T57" s="33"/>
    </row>
    <row r="58" spans="1:20" ht="15" customHeight="1">
      <c r="A58" s="112" t="s">
        <v>80</v>
      </c>
      <c r="B58" s="133" t="s">
        <v>308</v>
      </c>
      <c r="C58" s="106" t="s">
        <v>106</v>
      </c>
      <c r="D58" s="106" t="s">
        <v>46</v>
      </c>
      <c r="E58" s="106" t="s">
        <v>47</v>
      </c>
      <c r="F58" s="106" t="s">
        <v>46</v>
      </c>
      <c r="G58" s="106" t="s">
        <v>87</v>
      </c>
      <c r="H58" s="106" t="s">
        <v>193</v>
      </c>
      <c r="I58" s="106" t="s">
        <v>194</v>
      </c>
      <c r="J58" s="136">
        <v>30</v>
      </c>
      <c r="K58" s="136">
        <v>30</v>
      </c>
      <c r="L58" s="136">
        <v>30</v>
      </c>
      <c r="M58" s="126"/>
      <c r="N58" s="90"/>
      <c r="O58" s="90"/>
      <c r="P58" s="90"/>
      <c r="Q58" s="90"/>
    </row>
    <row r="59" spans="1:20" ht="15" customHeight="1">
      <c r="A59" s="112"/>
      <c r="B59" s="133" t="s">
        <v>281</v>
      </c>
      <c r="C59" s="113" t="s">
        <v>241</v>
      </c>
      <c r="D59" s="113" t="s">
        <v>46</v>
      </c>
      <c r="E59" s="113" t="s">
        <v>47</v>
      </c>
      <c r="F59" s="113" t="s">
        <v>46</v>
      </c>
      <c r="G59" s="113" t="s">
        <v>90</v>
      </c>
      <c r="H59" s="113"/>
      <c r="I59" s="113" t="s">
        <v>153</v>
      </c>
      <c r="J59" s="136">
        <v>407</v>
      </c>
      <c r="K59" s="136">
        <v>500</v>
      </c>
      <c r="L59" s="136">
        <v>500</v>
      </c>
      <c r="M59" s="126"/>
      <c r="N59" s="90"/>
      <c r="O59" s="90"/>
      <c r="P59" s="90"/>
      <c r="Q59" s="90"/>
    </row>
    <row r="60" spans="1:20" ht="15" customHeight="1">
      <c r="A60" s="112" t="s">
        <v>80</v>
      </c>
      <c r="B60" s="133" t="s">
        <v>308</v>
      </c>
      <c r="C60" s="113" t="s">
        <v>241</v>
      </c>
      <c r="D60" s="113" t="s">
        <v>46</v>
      </c>
      <c r="E60" s="113" t="s">
        <v>47</v>
      </c>
      <c r="F60" s="113" t="s">
        <v>46</v>
      </c>
      <c r="G60" s="113" t="s">
        <v>90</v>
      </c>
      <c r="H60" s="113"/>
      <c r="I60" s="113" t="s">
        <v>153</v>
      </c>
      <c r="J60" s="136">
        <v>72</v>
      </c>
      <c r="K60" s="136">
        <v>500</v>
      </c>
      <c r="L60" s="136">
        <v>500</v>
      </c>
      <c r="M60" s="126"/>
      <c r="N60" s="90"/>
      <c r="O60" s="90"/>
      <c r="P60" s="90"/>
      <c r="Q60" s="90"/>
      <c r="S60" s="32"/>
      <c r="T60" s="33"/>
    </row>
    <row r="61" spans="1:20" ht="15" customHeight="1">
      <c r="A61" s="112"/>
      <c r="B61" s="133"/>
      <c r="C61" s="113"/>
      <c r="D61" s="113"/>
      <c r="E61" s="113"/>
      <c r="F61" s="113"/>
      <c r="G61" s="113"/>
      <c r="H61" s="113"/>
      <c r="I61" s="113"/>
      <c r="J61" s="136"/>
      <c r="K61" s="136"/>
      <c r="L61" s="136"/>
      <c r="M61" s="126"/>
      <c r="N61" s="90"/>
      <c r="O61" s="90"/>
      <c r="P61" s="90"/>
      <c r="Q61" s="90"/>
      <c r="S61" s="32"/>
      <c r="T61" s="33"/>
    </row>
    <row r="62" spans="1:20" ht="15" customHeight="1">
      <c r="A62" s="112" t="s">
        <v>80</v>
      </c>
      <c r="B62" s="133"/>
      <c r="C62" s="113"/>
      <c r="D62" s="113"/>
      <c r="E62" s="113"/>
      <c r="F62" s="113"/>
      <c r="G62" s="113"/>
      <c r="H62" s="113"/>
      <c r="I62" s="113"/>
      <c r="J62" s="136"/>
      <c r="K62" s="136"/>
      <c r="L62" s="136"/>
      <c r="M62" s="126"/>
      <c r="N62" s="90"/>
      <c r="O62" s="90"/>
      <c r="P62" s="90"/>
      <c r="Q62" s="90"/>
    </row>
    <row r="63" spans="1:20" ht="15" customHeight="1">
      <c r="A63" s="182" t="s">
        <v>131</v>
      </c>
      <c r="B63" s="183"/>
      <c r="C63" s="183"/>
      <c r="D63" s="183"/>
      <c r="E63" s="183"/>
      <c r="F63" s="183"/>
      <c r="G63" s="183"/>
      <c r="H63" s="183"/>
      <c r="I63" s="183"/>
      <c r="J63" s="110">
        <f>SUM(J39:J62)</f>
        <v>9600</v>
      </c>
      <c r="K63" s="110">
        <f>SUM(K39:K62)</f>
        <v>9331</v>
      </c>
      <c r="L63" s="111">
        <f>SUM(L39:L62)</f>
        <v>10021</v>
      </c>
      <c r="M63" s="110"/>
      <c r="N63" s="90"/>
      <c r="O63" s="90"/>
      <c r="P63" s="90"/>
      <c r="Q63" s="90"/>
    </row>
    <row r="64" spans="1:20" ht="15" customHeight="1">
      <c r="A64" s="114"/>
      <c r="B64" s="114"/>
      <c r="C64" s="114"/>
      <c r="D64" s="114"/>
      <c r="E64" s="114"/>
      <c r="F64" s="114"/>
      <c r="G64" s="114"/>
      <c r="H64" s="114"/>
      <c r="I64" s="114"/>
      <c r="J64" s="115"/>
      <c r="K64" s="116"/>
      <c r="L64" s="117"/>
      <c r="M64" s="118"/>
    </row>
    <row r="65" spans="1:20" ht="1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5"/>
      <c r="K65" s="116"/>
      <c r="L65" s="117"/>
      <c r="M65" s="118"/>
    </row>
    <row r="66" spans="1:20" ht="15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5"/>
      <c r="K66" s="116"/>
      <c r="L66" s="117"/>
      <c r="M66" s="118"/>
    </row>
    <row r="67" spans="1:20" ht="15" customHeight="1">
      <c r="A67" s="114"/>
      <c r="B67" s="114"/>
      <c r="C67" s="114"/>
      <c r="D67" s="114"/>
      <c r="E67" s="114"/>
      <c r="F67" s="114"/>
      <c r="G67" s="114"/>
      <c r="H67" s="114"/>
      <c r="I67" s="114"/>
      <c r="J67" s="115"/>
      <c r="K67" s="116"/>
      <c r="L67" s="117"/>
      <c r="M67" s="118"/>
    </row>
    <row r="68" spans="1:20" ht="15" customHeight="1">
      <c r="A68" s="179" t="s">
        <v>159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1"/>
    </row>
    <row r="69" spans="1:20" ht="15" customHeight="1">
      <c r="A69" s="119" t="s">
        <v>80</v>
      </c>
      <c r="B69" s="120" t="s">
        <v>53</v>
      </c>
      <c r="C69" s="120" t="s">
        <v>81</v>
      </c>
      <c r="D69" s="120" t="s">
        <v>46</v>
      </c>
      <c r="E69" s="120" t="s">
        <v>46</v>
      </c>
      <c r="F69" s="120"/>
      <c r="G69" s="120" t="s">
        <v>83</v>
      </c>
      <c r="H69" s="120" t="s">
        <v>50</v>
      </c>
      <c r="I69" s="120" t="s">
        <v>84</v>
      </c>
      <c r="J69" s="107">
        <v>68000</v>
      </c>
      <c r="K69" s="107">
        <v>70000</v>
      </c>
      <c r="L69" s="125">
        <v>72000</v>
      </c>
      <c r="T69" s="37"/>
    </row>
    <row r="70" spans="1:20" ht="15" customHeight="1">
      <c r="A70" s="119" t="s">
        <v>80</v>
      </c>
      <c r="B70" s="120" t="s">
        <v>53</v>
      </c>
      <c r="C70" s="120" t="s">
        <v>81</v>
      </c>
      <c r="D70" s="120" t="s">
        <v>46</v>
      </c>
      <c r="E70" s="120" t="s">
        <v>46</v>
      </c>
      <c r="F70" s="120"/>
      <c r="G70" s="120" t="s">
        <v>107</v>
      </c>
      <c r="H70" s="120"/>
      <c r="I70" s="120" t="s">
        <v>108</v>
      </c>
      <c r="J70" s="107">
        <v>4200</v>
      </c>
      <c r="K70" s="107">
        <v>4500</v>
      </c>
      <c r="L70" s="125">
        <v>4500</v>
      </c>
    </row>
    <row r="71" spans="1:20" ht="15" customHeight="1">
      <c r="A71" s="119"/>
      <c r="B71" s="120" t="s">
        <v>54</v>
      </c>
      <c r="C71" s="120" t="s">
        <v>81</v>
      </c>
      <c r="D71" s="120" t="s">
        <v>46</v>
      </c>
      <c r="E71" s="120" t="s">
        <v>46</v>
      </c>
      <c r="F71" s="120"/>
      <c r="G71" s="120" t="s">
        <v>109</v>
      </c>
      <c r="H71" s="120"/>
      <c r="I71" s="120" t="s">
        <v>242</v>
      </c>
      <c r="J71" s="107">
        <v>400</v>
      </c>
      <c r="K71" s="107">
        <v>400</v>
      </c>
      <c r="L71" s="125">
        <v>400</v>
      </c>
    </row>
    <row r="72" spans="1:20" ht="15" customHeight="1">
      <c r="A72" s="119" t="s">
        <v>80</v>
      </c>
      <c r="B72" s="120" t="s">
        <v>53</v>
      </c>
      <c r="C72" s="120" t="s">
        <v>81</v>
      </c>
      <c r="D72" s="120" t="s">
        <v>46</v>
      </c>
      <c r="E72" s="120" t="s">
        <v>46</v>
      </c>
      <c r="F72" s="120"/>
      <c r="G72" s="120" t="s">
        <v>109</v>
      </c>
      <c r="H72" s="120" t="s">
        <v>50</v>
      </c>
      <c r="I72" s="120" t="s">
        <v>110</v>
      </c>
      <c r="J72" s="107">
        <v>6000</v>
      </c>
      <c r="K72" s="107">
        <v>6500</v>
      </c>
      <c r="L72" s="125">
        <v>7000</v>
      </c>
    </row>
    <row r="73" spans="1:20" ht="15" customHeight="1">
      <c r="A73" s="119"/>
      <c r="B73" s="120" t="s">
        <v>136</v>
      </c>
      <c r="C73" s="120" t="s">
        <v>81</v>
      </c>
      <c r="D73" s="120" t="s">
        <v>46</v>
      </c>
      <c r="E73" s="120" t="s">
        <v>46</v>
      </c>
      <c r="F73" s="120"/>
      <c r="G73" s="120" t="s">
        <v>179</v>
      </c>
      <c r="H73" s="120"/>
      <c r="I73" s="120" t="s">
        <v>187</v>
      </c>
      <c r="J73" s="107">
        <v>2000</v>
      </c>
      <c r="K73" s="107">
        <v>2200</v>
      </c>
      <c r="L73" s="125">
        <v>2500</v>
      </c>
      <c r="M73" s="126"/>
    </row>
    <row r="74" spans="1:20" ht="15" customHeight="1">
      <c r="A74" s="119" t="s">
        <v>80</v>
      </c>
      <c r="B74" s="120" t="s">
        <v>53</v>
      </c>
      <c r="C74" s="120" t="s">
        <v>81</v>
      </c>
      <c r="D74" s="120" t="s">
        <v>46</v>
      </c>
      <c r="E74" s="120" t="s">
        <v>46</v>
      </c>
      <c r="F74" s="120"/>
      <c r="G74" s="120" t="s">
        <v>85</v>
      </c>
      <c r="H74" s="120" t="s">
        <v>50</v>
      </c>
      <c r="I74" s="120" t="s">
        <v>86</v>
      </c>
      <c r="J74" s="107">
        <v>6500</v>
      </c>
      <c r="K74" s="107">
        <v>7000</v>
      </c>
      <c r="L74" s="125">
        <v>7500</v>
      </c>
      <c r="M74" s="126"/>
    </row>
    <row r="75" spans="1:20" ht="15" customHeight="1">
      <c r="A75" s="119" t="s">
        <v>80</v>
      </c>
      <c r="B75" s="120" t="s">
        <v>53</v>
      </c>
      <c r="C75" s="120" t="s">
        <v>81</v>
      </c>
      <c r="D75" s="120" t="s">
        <v>46</v>
      </c>
      <c r="E75" s="120" t="s">
        <v>46</v>
      </c>
      <c r="F75" s="120"/>
      <c r="G75" s="120" t="s">
        <v>87</v>
      </c>
      <c r="H75" s="120" t="s">
        <v>52</v>
      </c>
      <c r="I75" s="120" t="s">
        <v>188</v>
      </c>
      <c r="J75" s="107">
        <v>1200</v>
      </c>
      <c r="K75" s="107">
        <v>1400</v>
      </c>
      <c r="L75" s="125">
        <v>1600</v>
      </c>
      <c r="M75" s="126"/>
      <c r="T75" s="37"/>
    </row>
    <row r="76" spans="1:20" ht="15" customHeight="1">
      <c r="A76" s="119"/>
      <c r="B76" s="120" t="s">
        <v>53</v>
      </c>
      <c r="C76" s="120" t="s">
        <v>81</v>
      </c>
      <c r="D76" s="120" t="s">
        <v>46</v>
      </c>
      <c r="E76" s="120" t="s">
        <v>46</v>
      </c>
      <c r="F76" s="120"/>
      <c r="G76" s="120" t="s">
        <v>87</v>
      </c>
      <c r="H76" s="120" t="s">
        <v>59</v>
      </c>
      <c r="I76" s="120" t="s">
        <v>243</v>
      </c>
      <c r="J76" s="107">
        <v>13000</v>
      </c>
      <c r="K76" s="107">
        <v>13000</v>
      </c>
      <c r="L76" s="125">
        <v>14000</v>
      </c>
      <c r="M76" s="126"/>
      <c r="T76" s="89"/>
    </row>
    <row r="77" spans="1:20" ht="15" customHeight="1">
      <c r="A77" s="119"/>
      <c r="B77" s="120" t="s">
        <v>53</v>
      </c>
      <c r="C77" s="120" t="s">
        <v>81</v>
      </c>
      <c r="D77" s="120" t="s">
        <v>46</v>
      </c>
      <c r="E77" s="120" t="s">
        <v>46</v>
      </c>
      <c r="F77" s="120"/>
      <c r="G77" s="120" t="s">
        <v>87</v>
      </c>
      <c r="H77" s="120" t="s">
        <v>55</v>
      </c>
      <c r="I77" s="120" t="s">
        <v>198</v>
      </c>
      <c r="J77" s="107">
        <v>800</v>
      </c>
      <c r="K77" s="107">
        <v>900</v>
      </c>
      <c r="L77" s="125">
        <v>900</v>
      </c>
      <c r="M77" s="126"/>
      <c r="T77" s="89"/>
    </row>
    <row r="78" spans="1:20" ht="15" customHeight="1">
      <c r="A78" s="119"/>
      <c r="B78" s="120" t="s">
        <v>53</v>
      </c>
      <c r="C78" s="120" t="s">
        <v>81</v>
      </c>
      <c r="D78" s="120" t="s">
        <v>46</v>
      </c>
      <c r="E78" s="120" t="s">
        <v>46</v>
      </c>
      <c r="F78" s="120"/>
      <c r="G78" s="120" t="s">
        <v>87</v>
      </c>
      <c r="H78" s="120" t="s">
        <v>68</v>
      </c>
      <c r="I78" s="120" t="s">
        <v>190</v>
      </c>
      <c r="J78" s="107">
        <v>2200</v>
      </c>
      <c r="K78" s="107">
        <v>2600</v>
      </c>
      <c r="L78" s="125">
        <v>2800</v>
      </c>
      <c r="M78" s="126"/>
      <c r="T78" s="89"/>
    </row>
    <row r="79" spans="1:20" ht="15" customHeight="1">
      <c r="A79" s="119"/>
      <c r="B79" s="120" t="s">
        <v>53</v>
      </c>
      <c r="C79" s="120" t="s">
        <v>81</v>
      </c>
      <c r="D79" s="120" t="s">
        <v>46</v>
      </c>
      <c r="E79" s="120" t="s">
        <v>46</v>
      </c>
      <c r="F79" s="120"/>
      <c r="G79" s="120" t="s">
        <v>87</v>
      </c>
      <c r="H79" s="120" t="s">
        <v>192</v>
      </c>
      <c r="I79" s="120" t="s">
        <v>191</v>
      </c>
      <c r="J79" s="107">
        <v>700</v>
      </c>
      <c r="K79" s="107">
        <v>1000</v>
      </c>
      <c r="L79" s="125">
        <v>1100</v>
      </c>
      <c r="M79" s="126"/>
      <c r="T79" s="89"/>
    </row>
    <row r="80" spans="1:20" ht="15" customHeight="1">
      <c r="A80" s="119"/>
      <c r="B80" s="120" t="s">
        <v>53</v>
      </c>
      <c r="C80" s="120" t="s">
        <v>81</v>
      </c>
      <c r="D80" s="120" t="s">
        <v>46</v>
      </c>
      <c r="E80" s="120" t="s">
        <v>46</v>
      </c>
      <c r="F80" s="120"/>
      <c r="G80" s="120" t="s">
        <v>87</v>
      </c>
      <c r="H80" s="120" t="s">
        <v>193</v>
      </c>
      <c r="I80" s="120" t="s">
        <v>194</v>
      </c>
      <c r="J80" s="107">
        <v>4300</v>
      </c>
      <c r="K80" s="107">
        <v>4500</v>
      </c>
      <c r="L80" s="125">
        <v>5000</v>
      </c>
      <c r="M80" s="126"/>
      <c r="T80" s="89"/>
    </row>
    <row r="81" spans="1:20" ht="15" customHeight="1">
      <c r="A81" s="119" t="s">
        <v>80</v>
      </c>
      <c r="B81" s="120" t="s">
        <v>53</v>
      </c>
      <c r="C81" s="120" t="s">
        <v>81</v>
      </c>
      <c r="D81" s="120" t="s">
        <v>46</v>
      </c>
      <c r="E81" s="120" t="s">
        <v>46</v>
      </c>
      <c r="F81" s="120"/>
      <c r="G81" s="120" t="s">
        <v>116</v>
      </c>
      <c r="H81" s="120" t="s">
        <v>50</v>
      </c>
      <c r="I81" s="120" t="s">
        <v>117</v>
      </c>
      <c r="J81" s="107">
        <v>80</v>
      </c>
      <c r="K81" s="107">
        <v>80</v>
      </c>
      <c r="L81" s="125">
        <v>80</v>
      </c>
      <c r="M81" s="126"/>
    </row>
    <row r="82" spans="1:20" ht="15" customHeight="1">
      <c r="A82" s="119" t="s">
        <v>80</v>
      </c>
      <c r="B82" s="120" t="s">
        <v>53</v>
      </c>
      <c r="C82" s="120" t="s">
        <v>81</v>
      </c>
      <c r="D82" s="120" t="s">
        <v>46</v>
      </c>
      <c r="E82" s="120" t="s">
        <v>46</v>
      </c>
      <c r="F82" s="120"/>
      <c r="G82" s="120" t="s">
        <v>111</v>
      </c>
      <c r="H82" s="120" t="s">
        <v>52</v>
      </c>
      <c r="I82" s="120" t="s">
        <v>112</v>
      </c>
      <c r="J82" s="107">
        <v>100</v>
      </c>
      <c r="K82" s="107">
        <v>100</v>
      </c>
      <c r="L82" s="125">
        <v>100</v>
      </c>
      <c r="M82" s="126"/>
      <c r="T82" s="37"/>
    </row>
    <row r="83" spans="1:20" ht="15" customHeight="1">
      <c r="A83" s="119" t="s">
        <v>80</v>
      </c>
      <c r="B83" s="120" t="s">
        <v>53</v>
      </c>
      <c r="C83" s="120" t="s">
        <v>81</v>
      </c>
      <c r="D83" s="120" t="s">
        <v>46</v>
      </c>
      <c r="E83" s="120" t="s">
        <v>46</v>
      </c>
      <c r="F83" s="120"/>
      <c r="G83" s="120" t="s">
        <v>88</v>
      </c>
      <c r="H83" s="120" t="s">
        <v>52</v>
      </c>
      <c r="I83" s="120" t="s">
        <v>195</v>
      </c>
      <c r="J83" s="107">
        <v>5000</v>
      </c>
      <c r="K83" s="107">
        <v>5500</v>
      </c>
      <c r="L83" s="125">
        <v>6000</v>
      </c>
      <c r="M83" s="126"/>
    </row>
    <row r="84" spans="1:20" ht="15" customHeight="1">
      <c r="A84" s="119"/>
      <c r="B84" s="120" t="s">
        <v>53</v>
      </c>
      <c r="C84" s="120" t="s">
        <v>81</v>
      </c>
      <c r="D84" s="120" t="s">
        <v>46</v>
      </c>
      <c r="E84" s="120" t="s">
        <v>46</v>
      </c>
      <c r="F84" s="120"/>
      <c r="G84" s="120" t="s">
        <v>88</v>
      </c>
      <c r="H84" s="120" t="s">
        <v>52</v>
      </c>
      <c r="I84" s="120" t="s">
        <v>196</v>
      </c>
      <c r="J84" s="107">
        <v>5000</v>
      </c>
      <c r="K84" s="107">
        <v>5500</v>
      </c>
      <c r="L84" s="125">
        <v>6000</v>
      </c>
      <c r="M84" s="126"/>
    </row>
    <row r="85" spans="1:20" ht="15" customHeight="1">
      <c r="A85" s="119"/>
      <c r="B85" s="120" t="s">
        <v>136</v>
      </c>
      <c r="C85" s="120" t="s">
        <v>81</v>
      </c>
      <c r="D85" s="120" t="s">
        <v>46</v>
      </c>
      <c r="E85" s="120" t="s">
        <v>46</v>
      </c>
      <c r="F85" s="120"/>
      <c r="G85" s="120" t="s">
        <v>88</v>
      </c>
      <c r="H85" s="120" t="s">
        <v>59</v>
      </c>
      <c r="I85" s="120" t="s">
        <v>239</v>
      </c>
      <c r="J85" s="107">
        <v>500</v>
      </c>
      <c r="K85" s="107">
        <v>550</v>
      </c>
      <c r="L85" s="125">
        <v>600</v>
      </c>
      <c r="M85" s="126"/>
    </row>
    <row r="86" spans="1:20" ht="15" customHeight="1">
      <c r="A86" s="119" t="s">
        <v>80</v>
      </c>
      <c r="B86" s="120" t="s">
        <v>53</v>
      </c>
      <c r="C86" s="120" t="s">
        <v>81</v>
      </c>
      <c r="D86" s="120" t="s">
        <v>46</v>
      </c>
      <c r="E86" s="120" t="s">
        <v>46</v>
      </c>
      <c r="F86" s="120"/>
      <c r="G86" s="120" t="s">
        <v>88</v>
      </c>
      <c r="H86" s="120" t="s">
        <v>55</v>
      </c>
      <c r="I86" s="120" t="s">
        <v>244</v>
      </c>
      <c r="J86" s="107">
        <v>1000</v>
      </c>
      <c r="K86" s="107">
        <v>1100</v>
      </c>
      <c r="L86" s="125">
        <v>1200</v>
      </c>
      <c r="M86" s="126"/>
    </row>
    <row r="87" spans="1:20" ht="15" customHeight="1">
      <c r="A87" s="119"/>
      <c r="B87" s="120" t="s">
        <v>136</v>
      </c>
      <c r="C87" s="120" t="s">
        <v>81</v>
      </c>
      <c r="D87" s="120" t="s">
        <v>46</v>
      </c>
      <c r="E87" s="120" t="s">
        <v>46</v>
      </c>
      <c r="F87" s="120"/>
      <c r="G87" s="120" t="s">
        <v>88</v>
      </c>
      <c r="H87" s="120" t="s">
        <v>192</v>
      </c>
      <c r="I87" s="120" t="s">
        <v>245</v>
      </c>
      <c r="J87" s="107">
        <v>1200</v>
      </c>
      <c r="K87" s="107">
        <v>1300</v>
      </c>
      <c r="L87" s="125">
        <v>1400</v>
      </c>
      <c r="M87" s="126"/>
    </row>
    <row r="88" spans="1:20" ht="15" customHeight="1">
      <c r="A88" s="119"/>
      <c r="B88" s="120" t="s">
        <v>136</v>
      </c>
      <c r="C88" s="120" t="s">
        <v>81</v>
      </c>
      <c r="D88" s="120" t="s">
        <v>46</v>
      </c>
      <c r="E88" s="120" t="s">
        <v>46</v>
      </c>
      <c r="F88" s="120"/>
      <c r="G88" s="120" t="s">
        <v>90</v>
      </c>
      <c r="H88" s="120" t="s">
        <v>200</v>
      </c>
      <c r="I88" s="120" t="s">
        <v>201</v>
      </c>
      <c r="J88" s="107">
        <v>1000</v>
      </c>
      <c r="K88" s="107">
        <v>1000</v>
      </c>
      <c r="L88" s="125">
        <v>1000</v>
      </c>
      <c r="M88" s="126"/>
    </row>
    <row r="89" spans="1:20" ht="15" customHeight="1">
      <c r="A89" s="119"/>
      <c r="B89" s="120" t="s">
        <v>136</v>
      </c>
      <c r="C89" s="120" t="s">
        <v>81</v>
      </c>
      <c r="D89" s="120" t="s">
        <v>46</v>
      </c>
      <c r="E89" s="120" t="s">
        <v>46</v>
      </c>
      <c r="F89" s="120"/>
      <c r="G89" s="120" t="s">
        <v>90</v>
      </c>
      <c r="H89" s="120" t="s">
        <v>197</v>
      </c>
      <c r="I89" s="120" t="s">
        <v>153</v>
      </c>
      <c r="J89" s="107">
        <v>9000</v>
      </c>
      <c r="K89" s="107">
        <v>10000</v>
      </c>
      <c r="L89" s="125">
        <v>11000</v>
      </c>
      <c r="M89" s="126"/>
    </row>
    <row r="90" spans="1:20" ht="15" customHeight="1">
      <c r="A90" s="119"/>
      <c r="B90" s="120" t="s">
        <v>136</v>
      </c>
      <c r="C90" s="120" t="s">
        <v>81</v>
      </c>
      <c r="D90" s="120" t="s">
        <v>46</v>
      </c>
      <c r="E90" s="120" t="s">
        <v>46</v>
      </c>
      <c r="F90" s="120"/>
      <c r="G90" s="120" t="s">
        <v>90</v>
      </c>
      <c r="H90" s="120" t="s">
        <v>64</v>
      </c>
      <c r="I90" s="120" t="s">
        <v>295</v>
      </c>
      <c r="J90" s="107">
        <v>600</v>
      </c>
      <c r="K90" s="107">
        <v>650</v>
      </c>
      <c r="L90" s="125">
        <v>700</v>
      </c>
      <c r="M90" s="126"/>
    </row>
    <row r="91" spans="1:20" ht="15" customHeight="1">
      <c r="A91" s="119"/>
      <c r="B91" s="120" t="s">
        <v>136</v>
      </c>
      <c r="C91" s="120" t="s">
        <v>81</v>
      </c>
      <c r="D91" s="120" t="s">
        <v>46</v>
      </c>
      <c r="E91" s="120" t="s">
        <v>46</v>
      </c>
      <c r="F91" s="120"/>
      <c r="G91" s="120" t="s">
        <v>90</v>
      </c>
      <c r="H91" s="120" t="s">
        <v>162</v>
      </c>
      <c r="I91" s="120" t="s">
        <v>169</v>
      </c>
      <c r="J91" s="107">
        <v>2500</v>
      </c>
      <c r="K91" s="107">
        <v>3000</v>
      </c>
      <c r="L91" s="125">
        <v>3200</v>
      </c>
      <c r="M91" s="126"/>
    </row>
    <row r="92" spans="1:20" ht="15" customHeight="1">
      <c r="A92" s="119" t="s">
        <v>80</v>
      </c>
      <c r="B92" s="120" t="s">
        <v>53</v>
      </c>
      <c r="C92" s="120" t="s">
        <v>81</v>
      </c>
      <c r="D92" s="120" t="s">
        <v>46</v>
      </c>
      <c r="E92" s="120" t="s">
        <v>46</v>
      </c>
      <c r="F92" s="120"/>
      <c r="G92" s="120" t="s">
        <v>96</v>
      </c>
      <c r="H92" s="120" t="s">
        <v>52</v>
      </c>
      <c r="I92" s="120" t="s">
        <v>204</v>
      </c>
      <c r="J92" s="107">
        <v>2500</v>
      </c>
      <c r="K92" s="107">
        <v>2800</v>
      </c>
      <c r="L92" s="125">
        <v>3000</v>
      </c>
      <c r="M92" s="126"/>
      <c r="T92" s="33"/>
    </row>
    <row r="93" spans="1:20" ht="15" customHeight="1">
      <c r="A93" s="119"/>
      <c r="B93" s="120" t="s">
        <v>136</v>
      </c>
      <c r="C93" s="120" t="s">
        <v>81</v>
      </c>
      <c r="D93" s="120" t="s">
        <v>46</v>
      </c>
      <c r="E93" s="120" t="s">
        <v>46</v>
      </c>
      <c r="F93" s="120"/>
      <c r="G93" s="120" t="s">
        <v>96</v>
      </c>
      <c r="H93" s="120" t="s">
        <v>59</v>
      </c>
      <c r="I93" s="120" t="s">
        <v>202</v>
      </c>
      <c r="J93" s="107">
        <v>4500</v>
      </c>
      <c r="K93" s="107">
        <v>5000</v>
      </c>
      <c r="L93" s="125">
        <v>5500</v>
      </c>
      <c r="M93" s="126"/>
      <c r="T93" s="33"/>
    </row>
    <row r="94" spans="1:20" ht="15" customHeight="1">
      <c r="A94" s="119"/>
      <c r="B94" s="120" t="s">
        <v>136</v>
      </c>
      <c r="C94" s="120" t="s">
        <v>81</v>
      </c>
      <c r="D94" s="120" t="s">
        <v>46</v>
      </c>
      <c r="E94" s="120" t="s">
        <v>46</v>
      </c>
      <c r="F94" s="120"/>
      <c r="G94" s="120" t="s">
        <v>96</v>
      </c>
      <c r="H94" s="120" t="s">
        <v>55</v>
      </c>
      <c r="I94" s="120" t="s">
        <v>203</v>
      </c>
      <c r="J94" s="107">
        <v>800</v>
      </c>
      <c r="K94" s="107">
        <v>1200</v>
      </c>
      <c r="L94" s="125">
        <v>1200</v>
      </c>
      <c r="M94" s="126"/>
      <c r="T94" s="33"/>
    </row>
    <row r="95" spans="1:20" ht="15" customHeight="1">
      <c r="A95" s="119"/>
      <c r="B95" s="120" t="s">
        <v>136</v>
      </c>
      <c r="C95" s="120" t="s">
        <v>81</v>
      </c>
      <c r="D95" s="120" t="s">
        <v>46</v>
      </c>
      <c r="E95" s="120" t="s">
        <v>46</v>
      </c>
      <c r="F95" s="120"/>
      <c r="G95" s="120" t="s">
        <v>96</v>
      </c>
      <c r="H95" s="120" t="s">
        <v>68</v>
      </c>
      <c r="I95" s="120" t="s">
        <v>205</v>
      </c>
      <c r="J95" s="107">
        <v>1200</v>
      </c>
      <c r="K95" s="107">
        <v>1300</v>
      </c>
      <c r="L95" s="125">
        <v>1400</v>
      </c>
      <c r="M95" s="126"/>
      <c r="T95" s="33"/>
    </row>
    <row r="96" spans="1:20" ht="15" customHeight="1">
      <c r="A96" s="119"/>
      <c r="B96" s="120" t="s">
        <v>136</v>
      </c>
      <c r="C96" s="120" t="s">
        <v>81</v>
      </c>
      <c r="D96" s="120" t="s">
        <v>46</v>
      </c>
      <c r="E96" s="120" t="s">
        <v>46</v>
      </c>
      <c r="F96" s="120"/>
      <c r="G96" s="120" t="s">
        <v>96</v>
      </c>
      <c r="H96" s="120" t="s">
        <v>192</v>
      </c>
      <c r="I96" s="120" t="s">
        <v>246</v>
      </c>
      <c r="J96" s="107">
        <v>400</v>
      </c>
      <c r="K96" s="107">
        <v>450</v>
      </c>
      <c r="L96" s="125">
        <v>500</v>
      </c>
      <c r="M96" s="126"/>
      <c r="T96" s="33"/>
    </row>
    <row r="97" spans="1:13" ht="15" customHeight="1">
      <c r="A97" s="119" t="s">
        <v>80</v>
      </c>
      <c r="B97" s="120" t="s">
        <v>53</v>
      </c>
      <c r="C97" s="120" t="s">
        <v>81</v>
      </c>
      <c r="D97" s="120" t="s">
        <v>46</v>
      </c>
      <c r="E97" s="120" t="s">
        <v>46</v>
      </c>
      <c r="F97" s="120"/>
      <c r="G97" s="120" t="s">
        <v>101</v>
      </c>
      <c r="H97" s="120" t="s">
        <v>197</v>
      </c>
      <c r="I97" s="120" t="s">
        <v>156</v>
      </c>
      <c r="J97" s="107">
        <v>3000</v>
      </c>
      <c r="K97" s="107">
        <v>3540</v>
      </c>
      <c r="L97" s="125">
        <v>4000</v>
      </c>
      <c r="M97" s="126"/>
    </row>
    <row r="98" spans="1:13" ht="15" customHeight="1">
      <c r="A98" s="119"/>
      <c r="B98" s="120" t="s">
        <v>136</v>
      </c>
      <c r="C98" s="120" t="s">
        <v>81</v>
      </c>
      <c r="D98" s="120" t="s">
        <v>46</v>
      </c>
      <c r="E98" s="120" t="s">
        <v>46</v>
      </c>
      <c r="F98" s="120"/>
      <c r="G98" s="120" t="s">
        <v>101</v>
      </c>
      <c r="H98" s="120" t="s">
        <v>200</v>
      </c>
      <c r="I98" s="120" t="s">
        <v>247</v>
      </c>
      <c r="J98" s="107">
        <v>1000</v>
      </c>
      <c r="K98" s="107">
        <v>1000</v>
      </c>
      <c r="L98" s="125">
        <v>100</v>
      </c>
      <c r="M98" s="126"/>
    </row>
    <row r="99" spans="1:13" ht="15" customHeight="1">
      <c r="A99" s="119"/>
      <c r="B99" s="120" t="s">
        <v>136</v>
      </c>
      <c r="C99" s="120" t="s">
        <v>81</v>
      </c>
      <c r="D99" s="120" t="s">
        <v>46</v>
      </c>
      <c r="E99" s="120" t="s">
        <v>46</v>
      </c>
      <c r="F99" s="120"/>
      <c r="G99" s="120" t="s">
        <v>248</v>
      </c>
      <c r="H99" s="120" t="s">
        <v>52</v>
      </c>
      <c r="I99" s="120" t="s">
        <v>249</v>
      </c>
      <c r="J99" s="107">
        <v>500</v>
      </c>
      <c r="K99" s="107">
        <v>250</v>
      </c>
      <c r="L99" s="125">
        <v>250</v>
      </c>
      <c r="M99" s="126"/>
    </row>
    <row r="100" spans="1:13" ht="15" customHeight="1">
      <c r="A100" s="119" t="s">
        <v>80</v>
      </c>
      <c r="B100" s="120" t="s">
        <v>53</v>
      </c>
      <c r="C100" s="120" t="s">
        <v>81</v>
      </c>
      <c r="D100" s="120" t="s">
        <v>46</v>
      </c>
      <c r="E100" s="120" t="s">
        <v>46</v>
      </c>
      <c r="F100" s="120"/>
      <c r="G100" s="120" t="s">
        <v>92</v>
      </c>
      <c r="H100" s="120" t="s">
        <v>52</v>
      </c>
      <c r="I100" s="120" t="s">
        <v>160</v>
      </c>
      <c r="J100" s="107">
        <v>2000</v>
      </c>
      <c r="K100" s="107">
        <v>2500</v>
      </c>
      <c r="L100" s="125">
        <v>2500</v>
      </c>
      <c r="M100" s="126"/>
    </row>
    <row r="101" spans="1:13" ht="15" customHeight="1">
      <c r="A101" s="119"/>
      <c r="B101" s="120" t="s">
        <v>53</v>
      </c>
      <c r="C101" s="120" t="s">
        <v>81</v>
      </c>
      <c r="D101" s="120" t="s">
        <v>46</v>
      </c>
      <c r="E101" s="120" t="s">
        <v>46</v>
      </c>
      <c r="F101" s="120"/>
      <c r="G101" s="120" t="s">
        <v>92</v>
      </c>
      <c r="H101" s="120" t="s">
        <v>68</v>
      </c>
      <c r="I101" s="120" t="s">
        <v>206</v>
      </c>
      <c r="J101" s="107">
        <v>3500</v>
      </c>
      <c r="K101" s="107">
        <v>4000</v>
      </c>
      <c r="L101" s="125">
        <v>4500</v>
      </c>
      <c r="M101" s="126"/>
    </row>
    <row r="102" spans="1:13" ht="15" customHeight="1">
      <c r="A102" s="119"/>
      <c r="B102" s="120" t="s">
        <v>53</v>
      </c>
      <c r="C102" s="120" t="s">
        <v>81</v>
      </c>
      <c r="D102" s="120" t="s">
        <v>46</v>
      </c>
      <c r="E102" s="120" t="s">
        <v>46</v>
      </c>
      <c r="F102" s="120"/>
      <c r="G102" s="120" t="s">
        <v>92</v>
      </c>
      <c r="H102" s="120" t="s">
        <v>68</v>
      </c>
      <c r="I102" s="120" t="s">
        <v>161</v>
      </c>
      <c r="J102" s="107">
        <v>1500</v>
      </c>
      <c r="K102" s="107">
        <v>1500</v>
      </c>
      <c r="L102" s="125">
        <v>1800</v>
      </c>
      <c r="M102" s="126"/>
    </row>
    <row r="103" spans="1:13" ht="15" customHeight="1">
      <c r="A103" s="119"/>
      <c r="B103" s="120" t="s">
        <v>136</v>
      </c>
      <c r="C103" s="120" t="s">
        <v>81</v>
      </c>
      <c r="D103" s="120" t="s">
        <v>46</v>
      </c>
      <c r="E103" s="120" t="s">
        <v>46</v>
      </c>
      <c r="F103" s="120"/>
      <c r="G103" s="120" t="s">
        <v>92</v>
      </c>
      <c r="H103" s="120" t="s">
        <v>192</v>
      </c>
      <c r="I103" s="120" t="s">
        <v>296</v>
      </c>
      <c r="J103" s="107">
        <v>6000</v>
      </c>
      <c r="K103" s="107">
        <v>6500</v>
      </c>
      <c r="L103" s="125">
        <v>7000</v>
      </c>
      <c r="M103" s="126"/>
    </row>
    <row r="104" spans="1:13" ht="15" customHeight="1">
      <c r="A104" s="119"/>
      <c r="B104" s="120" t="s">
        <v>136</v>
      </c>
      <c r="C104" s="120" t="s">
        <v>81</v>
      </c>
      <c r="D104" s="120" t="s">
        <v>46</v>
      </c>
      <c r="E104" s="120" t="s">
        <v>46</v>
      </c>
      <c r="F104" s="120"/>
      <c r="G104" s="120" t="s">
        <v>92</v>
      </c>
      <c r="H104" s="120" t="s">
        <v>63</v>
      </c>
      <c r="I104" s="120" t="s">
        <v>94</v>
      </c>
      <c r="J104" s="107">
        <v>2000</v>
      </c>
      <c r="K104" s="107">
        <v>2500</v>
      </c>
      <c r="L104" s="125">
        <v>3000</v>
      </c>
      <c r="M104" s="126"/>
    </row>
    <row r="105" spans="1:13" ht="15" customHeight="1">
      <c r="A105" s="119"/>
      <c r="B105" s="120" t="s">
        <v>53</v>
      </c>
      <c r="C105" s="120" t="s">
        <v>81</v>
      </c>
      <c r="D105" s="120" t="s">
        <v>46</v>
      </c>
      <c r="E105" s="120" t="s">
        <v>46</v>
      </c>
      <c r="F105" s="120"/>
      <c r="G105" s="120" t="s">
        <v>92</v>
      </c>
      <c r="H105" s="120" t="s">
        <v>97</v>
      </c>
      <c r="I105" s="120" t="s">
        <v>207</v>
      </c>
      <c r="J105" s="107">
        <v>12000</v>
      </c>
      <c r="K105" s="107">
        <v>13000</v>
      </c>
      <c r="L105" s="125">
        <v>14000</v>
      </c>
      <c r="M105" s="126"/>
    </row>
    <row r="106" spans="1:13" ht="15" customHeight="1">
      <c r="A106" s="119"/>
      <c r="B106" s="120" t="s">
        <v>136</v>
      </c>
      <c r="C106" s="120" t="s">
        <v>81</v>
      </c>
      <c r="D106" s="120" t="s">
        <v>46</v>
      </c>
      <c r="E106" s="120" t="s">
        <v>46</v>
      </c>
      <c r="F106" s="120"/>
      <c r="G106" s="120" t="s">
        <v>92</v>
      </c>
      <c r="H106" s="120" t="s">
        <v>164</v>
      </c>
      <c r="I106" s="120" t="s">
        <v>208</v>
      </c>
      <c r="J106" s="107">
        <v>1200</v>
      </c>
      <c r="K106" s="107">
        <v>1300</v>
      </c>
      <c r="L106" s="125">
        <v>1500</v>
      </c>
      <c r="M106" s="126"/>
    </row>
    <row r="107" spans="1:13" ht="15" customHeight="1">
      <c r="A107" s="119"/>
      <c r="B107" s="120" t="s">
        <v>53</v>
      </c>
      <c r="C107" s="120" t="s">
        <v>81</v>
      </c>
      <c r="D107" s="120" t="s">
        <v>46</v>
      </c>
      <c r="E107" s="120" t="s">
        <v>46</v>
      </c>
      <c r="F107" s="120"/>
      <c r="G107" s="120" t="s">
        <v>92</v>
      </c>
      <c r="H107" s="120" t="s">
        <v>162</v>
      </c>
      <c r="I107" s="120" t="s">
        <v>163</v>
      </c>
      <c r="J107" s="107">
        <v>1800</v>
      </c>
      <c r="K107" s="107">
        <v>2000</v>
      </c>
      <c r="L107" s="125">
        <v>2200</v>
      </c>
      <c r="M107" s="126"/>
    </row>
    <row r="108" spans="1:13" ht="15" customHeight="1">
      <c r="A108" s="119"/>
      <c r="B108" s="120" t="s">
        <v>53</v>
      </c>
      <c r="C108" s="120" t="s">
        <v>81</v>
      </c>
      <c r="D108" s="120" t="s">
        <v>46</v>
      </c>
      <c r="E108" s="120" t="s">
        <v>46</v>
      </c>
      <c r="F108" s="120"/>
      <c r="G108" s="120" t="s">
        <v>92</v>
      </c>
      <c r="H108" s="120" t="s">
        <v>63</v>
      </c>
      <c r="I108" s="120" t="s">
        <v>166</v>
      </c>
      <c r="J108" s="107">
        <v>1000</v>
      </c>
      <c r="K108" s="107">
        <v>1500</v>
      </c>
      <c r="L108" s="125">
        <v>1500</v>
      </c>
      <c r="M108" s="126"/>
    </row>
    <row r="109" spans="1:13" ht="15" customHeight="1">
      <c r="A109" s="119"/>
      <c r="B109" s="120" t="s">
        <v>136</v>
      </c>
      <c r="C109" s="120" t="s">
        <v>81</v>
      </c>
      <c r="D109" s="120" t="s">
        <v>46</v>
      </c>
      <c r="E109" s="120" t="s">
        <v>46</v>
      </c>
      <c r="F109" s="120"/>
      <c r="G109" s="120" t="s">
        <v>92</v>
      </c>
      <c r="H109" s="120" t="s">
        <v>165</v>
      </c>
      <c r="I109" s="120" t="s">
        <v>303</v>
      </c>
      <c r="J109" s="107">
        <v>350</v>
      </c>
      <c r="K109" s="107">
        <v>400</v>
      </c>
      <c r="L109" s="125">
        <v>450</v>
      </c>
      <c r="M109" s="126"/>
    </row>
    <row r="110" spans="1:13" ht="15" customHeight="1">
      <c r="A110" s="119"/>
      <c r="B110" s="120" t="s">
        <v>136</v>
      </c>
      <c r="C110" s="120" t="s">
        <v>81</v>
      </c>
      <c r="D110" s="120" t="s">
        <v>46</v>
      </c>
      <c r="E110" s="120" t="s">
        <v>46</v>
      </c>
      <c r="F110" s="120"/>
      <c r="G110" s="120" t="s">
        <v>92</v>
      </c>
      <c r="H110" s="120" t="s">
        <v>98</v>
      </c>
      <c r="I110" s="120" t="s">
        <v>168</v>
      </c>
      <c r="J110" s="107">
        <v>6500</v>
      </c>
      <c r="K110" s="107">
        <v>7000</v>
      </c>
      <c r="L110" s="125">
        <v>7500</v>
      </c>
      <c r="M110" s="126"/>
    </row>
    <row r="111" spans="1:13" ht="15" customHeight="1">
      <c r="A111" s="119"/>
      <c r="B111" s="120" t="s">
        <v>136</v>
      </c>
      <c r="C111" s="120" t="s">
        <v>81</v>
      </c>
      <c r="D111" s="120" t="s">
        <v>46</v>
      </c>
      <c r="E111" s="120" t="s">
        <v>46</v>
      </c>
      <c r="F111" s="120"/>
      <c r="G111" s="120" t="s">
        <v>92</v>
      </c>
      <c r="H111" s="120" t="s">
        <v>250</v>
      </c>
      <c r="I111" s="120" t="s">
        <v>251</v>
      </c>
      <c r="J111" s="107">
        <v>1500</v>
      </c>
      <c r="K111" s="107">
        <v>2000</v>
      </c>
      <c r="L111" s="125">
        <v>2500</v>
      </c>
      <c r="M111" s="126"/>
    </row>
    <row r="112" spans="1:13" ht="15" customHeight="1">
      <c r="A112" s="119"/>
      <c r="B112" s="120" t="s">
        <v>136</v>
      </c>
      <c r="C112" s="120" t="s">
        <v>81</v>
      </c>
      <c r="D112" s="120" t="s">
        <v>46</v>
      </c>
      <c r="E112" s="120" t="s">
        <v>46</v>
      </c>
      <c r="F112" s="120"/>
      <c r="G112" s="120" t="s">
        <v>138</v>
      </c>
      <c r="H112" s="120" t="s">
        <v>63</v>
      </c>
      <c r="I112" s="120" t="s">
        <v>297</v>
      </c>
      <c r="J112" s="107">
        <v>700</v>
      </c>
      <c r="K112" s="107">
        <v>750</v>
      </c>
      <c r="L112" s="125">
        <v>800</v>
      </c>
      <c r="M112" s="126"/>
    </row>
    <row r="113" spans="1:19" ht="15" customHeight="1">
      <c r="A113" s="119"/>
      <c r="B113" s="120" t="s">
        <v>54</v>
      </c>
      <c r="C113" s="120" t="s">
        <v>81</v>
      </c>
      <c r="D113" s="120" t="s">
        <v>46</v>
      </c>
      <c r="E113" s="120" t="s">
        <v>46</v>
      </c>
      <c r="F113" s="120"/>
      <c r="G113" s="120" t="s">
        <v>90</v>
      </c>
      <c r="H113" s="120" t="s">
        <v>197</v>
      </c>
      <c r="I113" s="120" t="s">
        <v>167</v>
      </c>
      <c r="J113" s="107">
        <v>70</v>
      </c>
      <c r="K113" s="107">
        <v>78</v>
      </c>
      <c r="L113" s="125">
        <v>80</v>
      </c>
      <c r="M113" s="126"/>
    </row>
    <row r="114" spans="1:19" ht="15" customHeight="1">
      <c r="A114" s="119"/>
      <c r="B114" s="120" t="s">
        <v>136</v>
      </c>
      <c r="C114" s="120" t="s">
        <v>81</v>
      </c>
      <c r="D114" s="120" t="s">
        <v>46</v>
      </c>
      <c r="E114" s="120" t="s">
        <v>46</v>
      </c>
      <c r="F114" s="120"/>
      <c r="G114" s="120" t="s">
        <v>271</v>
      </c>
      <c r="H114" s="120" t="s">
        <v>236</v>
      </c>
      <c r="I114" s="120" t="s">
        <v>272</v>
      </c>
      <c r="J114" s="107">
        <v>150</v>
      </c>
      <c r="K114" s="107">
        <v>200</v>
      </c>
      <c r="L114" s="125">
        <v>250</v>
      </c>
      <c r="M114" s="126"/>
    </row>
    <row r="115" spans="1:19" ht="15" customHeight="1">
      <c r="A115" s="119"/>
      <c r="B115" s="120"/>
      <c r="C115" s="120"/>
      <c r="D115" s="120"/>
      <c r="E115" s="120"/>
      <c r="F115" s="120"/>
      <c r="G115" s="120"/>
      <c r="H115" s="120"/>
      <c r="I115" s="120"/>
      <c r="J115" s="107"/>
      <c r="K115" s="107"/>
      <c r="L115" s="125"/>
      <c r="M115" s="126"/>
    </row>
    <row r="116" spans="1:19" ht="15" customHeight="1">
      <c r="A116" s="119"/>
      <c r="B116" s="120"/>
      <c r="C116" s="120"/>
      <c r="D116" s="120"/>
      <c r="E116" s="120"/>
      <c r="F116" s="120"/>
      <c r="G116" s="120"/>
      <c r="H116" s="120"/>
      <c r="I116" s="120"/>
      <c r="J116" s="107"/>
      <c r="K116" s="107"/>
      <c r="L116" s="125"/>
      <c r="M116" s="126"/>
    </row>
    <row r="117" spans="1:19" ht="15" customHeight="1">
      <c r="A117" s="119"/>
      <c r="B117" s="120"/>
      <c r="C117" s="120"/>
      <c r="D117" s="120"/>
      <c r="E117" s="120"/>
      <c r="F117" s="120"/>
      <c r="G117" s="120"/>
      <c r="H117" s="120"/>
      <c r="I117" s="120"/>
      <c r="J117" s="108"/>
      <c r="K117" s="107"/>
      <c r="L117" s="125"/>
      <c r="M117" s="126"/>
      <c r="S117" s="6">
        <f>SUM(O69:O117)</f>
        <v>0</v>
      </c>
    </row>
    <row r="118" spans="1:19" ht="15" customHeight="1">
      <c r="A118" s="182" t="s">
        <v>131</v>
      </c>
      <c r="B118" s="183"/>
      <c r="C118" s="183"/>
      <c r="D118" s="183"/>
      <c r="E118" s="183"/>
      <c r="F118" s="183"/>
      <c r="G118" s="183"/>
      <c r="H118" s="183"/>
      <c r="I118" s="183"/>
      <c r="J118" s="110">
        <f>SUM(J69:J117)</f>
        <v>189450</v>
      </c>
      <c r="K118" s="110">
        <f>SUM(K69:K117)</f>
        <v>203548</v>
      </c>
      <c r="L118" s="111">
        <f>SUM(L69:L117)</f>
        <v>216110</v>
      </c>
      <c r="M118" s="110">
        <f>SUM(M73:M117)</f>
        <v>0</v>
      </c>
    </row>
    <row r="119" spans="1:19" ht="15" customHeight="1">
      <c r="A119" s="179" t="s">
        <v>209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1"/>
    </row>
    <row r="120" spans="1:19" ht="15" customHeight="1">
      <c r="A120" s="105" t="s">
        <v>80</v>
      </c>
      <c r="B120" s="106" t="s">
        <v>53</v>
      </c>
      <c r="C120" s="106" t="s">
        <v>81</v>
      </c>
      <c r="D120" s="106" t="s">
        <v>82</v>
      </c>
      <c r="E120" s="106" t="s">
        <v>95</v>
      </c>
      <c r="F120" s="106"/>
      <c r="G120" s="106" t="s">
        <v>92</v>
      </c>
      <c r="H120" s="106" t="s">
        <v>165</v>
      </c>
      <c r="I120" s="106" t="s">
        <v>210</v>
      </c>
      <c r="J120" s="107">
        <v>3000</v>
      </c>
      <c r="K120" s="107">
        <v>3000</v>
      </c>
      <c r="L120" s="125">
        <v>3000</v>
      </c>
      <c r="M120" s="126"/>
    </row>
    <row r="121" spans="1:19" ht="15" customHeight="1">
      <c r="A121" s="105"/>
      <c r="B121" s="106" t="s">
        <v>136</v>
      </c>
      <c r="C121" s="106" t="s">
        <v>81</v>
      </c>
      <c r="D121" s="106" t="s">
        <v>82</v>
      </c>
      <c r="E121" s="106" t="s">
        <v>95</v>
      </c>
      <c r="F121" s="106"/>
      <c r="G121" s="106" t="s">
        <v>179</v>
      </c>
      <c r="H121" s="106"/>
      <c r="I121" s="106" t="s">
        <v>211</v>
      </c>
      <c r="J121" s="107">
        <v>100</v>
      </c>
      <c r="K121" s="107">
        <v>100</v>
      </c>
      <c r="L121" s="125">
        <v>100</v>
      </c>
      <c r="M121" s="126"/>
    </row>
    <row r="122" spans="1:19" ht="15" customHeight="1">
      <c r="A122" s="105"/>
      <c r="B122" s="106" t="s">
        <v>136</v>
      </c>
      <c r="C122" s="106" t="s">
        <v>81</v>
      </c>
      <c r="D122" s="106" t="s">
        <v>82</v>
      </c>
      <c r="E122" s="106" t="s">
        <v>95</v>
      </c>
      <c r="F122" s="106"/>
      <c r="G122" s="106" t="s">
        <v>85</v>
      </c>
      <c r="H122" s="106"/>
      <c r="I122" s="106" t="s">
        <v>252</v>
      </c>
      <c r="J122" s="107">
        <v>200</v>
      </c>
      <c r="K122" s="107">
        <v>200</v>
      </c>
      <c r="L122" s="125">
        <v>200</v>
      </c>
      <c r="M122" s="126"/>
    </row>
    <row r="123" spans="1:19" ht="15" customHeight="1">
      <c r="A123" s="105"/>
      <c r="B123" s="106" t="s">
        <v>136</v>
      </c>
      <c r="C123" s="106" t="s">
        <v>81</v>
      </c>
      <c r="D123" s="106" t="s">
        <v>82</v>
      </c>
      <c r="E123" s="106" t="s">
        <v>95</v>
      </c>
      <c r="F123" s="106"/>
      <c r="G123" s="106" t="s">
        <v>87</v>
      </c>
      <c r="H123" s="106" t="s">
        <v>59</v>
      </c>
      <c r="I123" s="106" t="s">
        <v>212</v>
      </c>
      <c r="J123" s="107">
        <v>450</v>
      </c>
      <c r="K123" s="107">
        <v>450</v>
      </c>
      <c r="L123" s="125">
        <v>450</v>
      </c>
      <c r="M123" s="126"/>
    </row>
    <row r="124" spans="1:19" ht="15" customHeight="1">
      <c r="A124" s="105"/>
      <c r="B124" s="106" t="s">
        <v>136</v>
      </c>
      <c r="C124" s="106" t="s">
        <v>81</v>
      </c>
      <c r="D124" s="106" t="s">
        <v>82</v>
      </c>
      <c r="E124" s="106" t="s">
        <v>95</v>
      </c>
      <c r="F124" s="106"/>
      <c r="G124" s="106" t="s">
        <v>87</v>
      </c>
      <c r="H124" s="106" t="s">
        <v>55</v>
      </c>
      <c r="I124" s="106" t="s">
        <v>213</v>
      </c>
      <c r="J124" s="107">
        <v>30</v>
      </c>
      <c r="K124" s="107">
        <v>30</v>
      </c>
      <c r="L124" s="125">
        <v>30</v>
      </c>
      <c r="M124" s="126"/>
    </row>
    <row r="125" spans="1:19" ht="15" customHeight="1">
      <c r="A125" s="105"/>
      <c r="B125" s="106" t="s">
        <v>136</v>
      </c>
      <c r="C125" s="106" t="s">
        <v>81</v>
      </c>
      <c r="D125" s="106" t="s">
        <v>82</v>
      </c>
      <c r="E125" s="106" t="s">
        <v>95</v>
      </c>
      <c r="F125" s="106"/>
      <c r="G125" s="106" t="s">
        <v>87</v>
      </c>
      <c r="H125" s="106" t="s">
        <v>68</v>
      </c>
      <c r="I125" s="106" t="s">
        <v>214</v>
      </c>
      <c r="J125" s="107">
        <v>100</v>
      </c>
      <c r="K125" s="107">
        <v>100</v>
      </c>
      <c r="L125" s="125">
        <v>100</v>
      </c>
      <c r="M125" s="126"/>
    </row>
    <row r="126" spans="1:19" ht="15" customHeight="1">
      <c r="A126" s="105"/>
      <c r="B126" s="106" t="s">
        <v>136</v>
      </c>
      <c r="C126" s="106" t="s">
        <v>81</v>
      </c>
      <c r="D126" s="106" t="s">
        <v>82</v>
      </c>
      <c r="E126" s="106" t="s">
        <v>95</v>
      </c>
      <c r="F126" s="106"/>
      <c r="G126" s="106" t="s">
        <v>87</v>
      </c>
      <c r="H126" s="106" t="s">
        <v>193</v>
      </c>
      <c r="I126" s="106" t="s">
        <v>215</v>
      </c>
      <c r="J126" s="107">
        <v>150</v>
      </c>
      <c r="K126" s="107">
        <v>150</v>
      </c>
      <c r="L126" s="125">
        <v>150</v>
      </c>
      <c r="M126" s="126"/>
    </row>
    <row r="127" spans="1:19" ht="15" customHeight="1">
      <c r="A127" s="185" t="s">
        <v>131</v>
      </c>
      <c r="B127" s="186"/>
      <c r="C127" s="186"/>
      <c r="D127" s="186"/>
      <c r="E127" s="186"/>
      <c r="F127" s="186"/>
      <c r="G127" s="186"/>
      <c r="H127" s="186"/>
      <c r="I127" s="186"/>
      <c r="J127" s="110">
        <f>SUM(J120:J126)</f>
        <v>4030</v>
      </c>
      <c r="K127" s="110">
        <f>SUM(K120:K126)</f>
        <v>4030</v>
      </c>
      <c r="L127" s="111">
        <f>SUM(L120+L126)</f>
        <v>3150</v>
      </c>
      <c r="M127" s="110"/>
    </row>
    <row r="128" spans="1:19" ht="15" customHeight="1">
      <c r="A128" s="179" t="s">
        <v>132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1"/>
    </row>
    <row r="129" spans="1:19" ht="15" customHeight="1">
      <c r="A129" s="105" t="s">
        <v>80</v>
      </c>
      <c r="B129" s="106" t="s">
        <v>53</v>
      </c>
      <c r="C129" s="106" t="s">
        <v>81</v>
      </c>
      <c r="D129" s="106" t="s">
        <v>46</v>
      </c>
      <c r="E129" s="106" t="s">
        <v>47</v>
      </c>
      <c r="F129" s="106" t="s">
        <v>93</v>
      </c>
      <c r="G129" s="106" t="s">
        <v>92</v>
      </c>
      <c r="H129" s="106" t="s">
        <v>63</v>
      </c>
      <c r="I129" s="106" t="s">
        <v>94</v>
      </c>
      <c r="J129" s="107">
        <v>400</v>
      </c>
      <c r="K129" s="107">
        <v>450</v>
      </c>
      <c r="L129" s="125">
        <v>500</v>
      </c>
      <c r="M129" s="126"/>
    </row>
    <row r="130" spans="1:19" ht="15" customHeight="1">
      <c r="A130" s="105"/>
      <c r="B130" s="106" t="s">
        <v>136</v>
      </c>
      <c r="C130" s="106" t="s">
        <v>81</v>
      </c>
      <c r="D130" s="106" t="s">
        <v>46</v>
      </c>
      <c r="E130" s="106" t="s">
        <v>47</v>
      </c>
      <c r="F130" s="106"/>
      <c r="G130" s="106" t="s">
        <v>92</v>
      </c>
      <c r="H130" s="106" t="s">
        <v>170</v>
      </c>
      <c r="I130" s="106" t="s">
        <v>171</v>
      </c>
      <c r="J130" s="107">
        <v>250</v>
      </c>
      <c r="K130" s="107">
        <v>300</v>
      </c>
      <c r="L130" s="125">
        <v>350</v>
      </c>
      <c r="M130" s="126"/>
    </row>
    <row r="131" spans="1:19" ht="15" customHeight="1">
      <c r="A131" s="105"/>
      <c r="B131" s="106"/>
      <c r="C131" s="106"/>
      <c r="D131" s="106"/>
      <c r="E131" s="106"/>
      <c r="F131" s="106"/>
      <c r="G131" s="106"/>
      <c r="H131" s="106"/>
      <c r="I131" s="106"/>
      <c r="J131" s="107"/>
      <c r="K131" s="107"/>
      <c r="L131" s="125"/>
      <c r="M131" s="126"/>
    </row>
    <row r="132" spans="1:19" ht="15" customHeight="1">
      <c r="A132" s="185" t="s">
        <v>131</v>
      </c>
      <c r="B132" s="186"/>
      <c r="C132" s="186"/>
      <c r="D132" s="186"/>
      <c r="E132" s="186"/>
      <c r="F132" s="186"/>
      <c r="G132" s="186"/>
      <c r="H132" s="186"/>
      <c r="I132" s="186"/>
      <c r="J132" s="110">
        <f>SUM(J129:J131)</f>
        <v>650</v>
      </c>
      <c r="K132" s="110">
        <f>SUM(K129:K131)</f>
        <v>750</v>
      </c>
      <c r="L132" s="111">
        <v>900</v>
      </c>
      <c r="M132" s="110"/>
    </row>
    <row r="133" spans="1:19" ht="15" customHeight="1">
      <c r="A133" s="179" t="s">
        <v>172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1"/>
    </row>
    <row r="134" spans="1:19" ht="15" customHeight="1">
      <c r="A134" s="119" t="s">
        <v>80</v>
      </c>
      <c r="B134" s="120" t="s">
        <v>136</v>
      </c>
      <c r="C134" s="120" t="s">
        <v>118</v>
      </c>
      <c r="D134" s="120" t="s">
        <v>47</v>
      </c>
      <c r="E134" s="120" t="s">
        <v>95</v>
      </c>
      <c r="F134" s="120"/>
      <c r="G134" s="120" t="s">
        <v>92</v>
      </c>
      <c r="H134" s="120" t="s">
        <v>68</v>
      </c>
      <c r="I134" s="120" t="s">
        <v>324</v>
      </c>
      <c r="J134" s="121">
        <v>800</v>
      </c>
      <c r="K134" s="107">
        <v>800</v>
      </c>
      <c r="L134" s="125">
        <v>800</v>
      </c>
      <c r="M134" s="126"/>
    </row>
    <row r="135" spans="1:19" ht="15" customHeight="1">
      <c r="A135" s="185" t="s">
        <v>131</v>
      </c>
      <c r="B135" s="186"/>
      <c r="C135" s="186"/>
      <c r="D135" s="186"/>
      <c r="E135" s="186"/>
      <c r="F135" s="186"/>
      <c r="G135" s="186"/>
      <c r="H135" s="186"/>
      <c r="I135" s="186"/>
      <c r="J135" s="110">
        <f>SUM(J134:J134)</f>
        <v>800</v>
      </c>
      <c r="K135" s="110">
        <f>SUM(K134:K134)</f>
        <v>800</v>
      </c>
      <c r="L135" s="111">
        <f>SUM(L134:L134)</f>
        <v>800</v>
      </c>
      <c r="M135" s="110">
        <f>SUM(M134:M134)</f>
        <v>0</v>
      </c>
    </row>
    <row r="136" spans="1:19" ht="15" customHeight="1">
      <c r="A136" s="179" t="s">
        <v>133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1"/>
    </row>
    <row r="137" spans="1:19" ht="15" customHeight="1">
      <c r="A137" s="105" t="s">
        <v>80</v>
      </c>
      <c r="B137" s="106" t="s">
        <v>53</v>
      </c>
      <c r="C137" s="106" t="s">
        <v>99</v>
      </c>
      <c r="D137" s="106" t="s">
        <v>100</v>
      </c>
      <c r="E137" s="106" t="s">
        <v>46</v>
      </c>
      <c r="F137" s="106" t="s">
        <v>93</v>
      </c>
      <c r="G137" s="106" t="s">
        <v>90</v>
      </c>
      <c r="H137" s="106"/>
      <c r="I137" s="106" t="s">
        <v>91</v>
      </c>
      <c r="J137" s="121">
        <v>2000</v>
      </c>
      <c r="K137" s="107">
        <v>2000</v>
      </c>
      <c r="L137" s="125">
        <f>K137*1.05</f>
        <v>2100</v>
      </c>
      <c r="M137" s="126"/>
    </row>
    <row r="138" spans="1:19" ht="15" customHeight="1">
      <c r="A138" s="105" t="s">
        <v>80</v>
      </c>
      <c r="B138" s="106" t="s">
        <v>53</v>
      </c>
      <c r="C138" s="106" t="s">
        <v>99</v>
      </c>
      <c r="D138" s="106" t="s">
        <v>100</v>
      </c>
      <c r="E138" s="106" t="s">
        <v>46</v>
      </c>
      <c r="F138" s="106" t="s">
        <v>93</v>
      </c>
      <c r="G138" s="106" t="s">
        <v>101</v>
      </c>
      <c r="H138" s="106"/>
      <c r="I138" s="106" t="s">
        <v>156</v>
      </c>
      <c r="J138" s="121">
        <v>30000</v>
      </c>
      <c r="K138" s="107">
        <v>2000</v>
      </c>
      <c r="L138" s="125">
        <v>2000</v>
      </c>
      <c r="M138" s="126"/>
      <c r="S138" s="66"/>
    </row>
    <row r="139" spans="1:19" ht="15" customHeight="1">
      <c r="A139" s="185" t="s">
        <v>131</v>
      </c>
      <c r="B139" s="186"/>
      <c r="C139" s="186"/>
      <c r="D139" s="186"/>
      <c r="E139" s="186"/>
      <c r="F139" s="186"/>
      <c r="G139" s="186"/>
      <c r="H139" s="186"/>
      <c r="I139" s="186"/>
      <c r="J139" s="110">
        <f>SUM(J137:J138)</f>
        <v>32000</v>
      </c>
      <c r="K139" s="110">
        <f>SUM(K137:K138)</f>
        <v>4000</v>
      </c>
      <c r="L139" s="111">
        <f>SUM(L137:L138)</f>
        <v>4100</v>
      </c>
      <c r="M139" s="110">
        <f>SUM(M137:M138)</f>
        <v>0</v>
      </c>
    </row>
    <row r="140" spans="1:19" ht="15" customHeight="1">
      <c r="A140" s="179" t="s">
        <v>134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1"/>
    </row>
    <row r="141" spans="1:19" ht="15" customHeight="1">
      <c r="A141" s="119" t="s">
        <v>80</v>
      </c>
      <c r="B141" s="120" t="s">
        <v>53</v>
      </c>
      <c r="C141" s="120" t="s">
        <v>102</v>
      </c>
      <c r="D141" s="120" t="s">
        <v>46</v>
      </c>
      <c r="E141" s="120" t="s">
        <v>95</v>
      </c>
      <c r="F141" s="120" t="s">
        <v>93</v>
      </c>
      <c r="G141" s="120" t="s">
        <v>90</v>
      </c>
      <c r="H141" s="120" t="s">
        <v>197</v>
      </c>
      <c r="I141" s="120" t="s">
        <v>217</v>
      </c>
      <c r="J141" s="107">
        <v>500</v>
      </c>
      <c r="K141" s="107">
        <v>500</v>
      </c>
      <c r="L141" s="125">
        <v>500</v>
      </c>
      <c r="M141" s="126"/>
    </row>
    <row r="142" spans="1:19" ht="15" customHeight="1">
      <c r="A142" s="119"/>
      <c r="B142" s="120" t="s">
        <v>53</v>
      </c>
      <c r="C142" s="120" t="s">
        <v>102</v>
      </c>
      <c r="D142" s="120" t="s">
        <v>46</v>
      </c>
      <c r="E142" s="120" t="s">
        <v>95</v>
      </c>
      <c r="F142" s="120" t="s">
        <v>93</v>
      </c>
      <c r="G142" s="120" t="s">
        <v>92</v>
      </c>
      <c r="H142" s="120" t="s">
        <v>68</v>
      </c>
      <c r="I142" s="120" t="s">
        <v>173</v>
      </c>
      <c r="J142" s="107">
        <v>25000</v>
      </c>
      <c r="K142" s="107">
        <v>25000</v>
      </c>
      <c r="L142" s="125">
        <v>25000</v>
      </c>
      <c r="M142" s="126"/>
    </row>
    <row r="143" spans="1:19" ht="15" customHeight="1">
      <c r="A143" s="119"/>
      <c r="B143" s="120" t="s">
        <v>136</v>
      </c>
      <c r="C143" s="120" t="s">
        <v>102</v>
      </c>
      <c r="D143" s="120" t="s">
        <v>46</v>
      </c>
      <c r="E143" s="120" t="s">
        <v>95</v>
      </c>
      <c r="F143" s="120"/>
      <c r="G143" s="120" t="s">
        <v>273</v>
      </c>
      <c r="H143" s="120" t="s">
        <v>59</v>
      </c>
      <c r="I143" s="120" t="s">
        <v>274</v>
      </c>
      <c r="J143" s="107">
        <v>500</v>
      </c>
      <c r="K143" s="107">
        <v>600</v>
      </c>
      <c r="L143" s="125">
        <v>700</v>
      </c>
      <c r="M143" s="126"/>
    </row>
    <row r="144" spans="1:19" ht="15" customHeight="1">
      <c r="A144" s="185" t="s">
        <v>131</v>
      </c>
      <c r="B144" s="186"/>
      <c r="C144" s="186"/>
      <c r="D144" s="186"/>
      <c r="E144" s="186"/>
      <c r="F144" s="186"/>
      <c r="G144" s="186"/>
      <c r="H144" s="186"/>
      <c r="I144" s="186"/>
      <c r="J144" s="110">
        <f>SUM(J141:J142:J143)</f>
        <v>26000</v>
      </c>
      <c r="K144" s="110">
        <f>SUM(K141:K142:K143)</f>
        <v>26100</v>
      </c>
      <c r="L144" s="110">
        <f>SUM(L141:L142:L143)</f>
        <v>26200</v>
      </c>
      <c r="M144" s="110">
        <f>SUM(M141:M142:M143)</f>
        <v>0</v>
      </c>
    </row>
    <row r="145" spans="1:19" ht="15" customHeight="1">
      <c r="A145" s="179" t="s">
        <v>253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1"/>
    </row>
    <row r="146" spans="1:19" ht="15" customHeight="1">
      <c r="A146" s="105" t="s">
        <v>80</v>
      </c>
      <c r="B146" s="106" t="s">
        <v>53</v>
      </c>
      <c r="C146" s="106" t="s">
        <v>102</v>
      </c>
      <c r="D146" s="106" t="s">
        <v>82</v>
      </c>
      <c r="E146" s="106" t="s">
        <v>95</v>
      </c>
      <c r="F146" s="106" t="s">
        <v>93</v>
      </c>
      <c r="G146" s="106" t="s">
        <v>90</v>
      </c>
      <c r="H146" s="106" t="s">
        <v>197</v>
      </c>
      <c r="I146" s="106" t="s">
        <v>91</v>
      </c>
      <c r="J146" s="107">
        <v>1000</v>
      </c>
      <c r="K146" s="107">
        <v>1500</v>
      </c>
      <c r="L146" s="125">
        <v>2000</v>
      </c>
      <c r="M146" s="126"/>
    </row>
    <row r="147" spans="1:19" ht="15" customHeight="1">
      <c r="A147" s="105"/>
      <c r="B147" s="106" t="s">
        <v>53</v>
      </c>
      <c r="C147" s="106" t="s">
        <v>102</v>
      </c>
      <c r="D147" s="106" t="s">
        <v>82</v>
      </c>
      <c r="E147" s="106" t="s">
        <v>95</v>
      </c>
      <c r="F147" s="106" t="s">
        <v>93</v>
      </c>
      <c r="G147" s="106" t="s">
        <v>90</v>
      </c>
      <c r="H147" s="106" t="s">
        <v>164</v>
      </c>
      <c r="I147" s="106" t="s">
        <v>254</v>
      </c>
      <c r="J147" s="107">
        <v>1000</v>
      </c>
      <c r="K147" s="107">
        <v>1500</v>
      </c>
      <c r="L147" s="125">
        <v>1600</v>
      </c>
      <c r="M147" s="126"/>
    </row>
    <row r="148" spans="1:19" ht="15" customHeight="1">
      <c r="A148" s="105" t="s">
        <v>80</v>
      </c>
      <c r="B148" s="106" t="s">
        <v>53</v>
      </c>
      <c r="C148" s="106" t="s">
        <v>102</v>
      </c>
      <c r="D148" s="106" t="s">
        <v>82</v>
      </c>
      <c r="E148" s="106" t="s">
        <v>95</v>
      </c>
      <c r="F148" s="106" t="s">
        <v>93</v>
      </c>
      <c r="G148" s="106" t="s">
        <v>92</v>
      </c>
      <c r="H148" s="106" t="s">
        <v>162</v>
      </c>
      <c r="I148" s="106" t="s">
        <v>255</v>
      </c>
      <c r="J148" s="107">
        <v>3500</v>
      </c>
      <c r="K148" s="107">
        <v>4000</v>
      </c>
      <c r="L148" s="125">
        <v>4500</v>
      </c>
      <c r="M148" s="126"/>
    </row>
    <row r="149" spans="1:19" ht="15" customHeight="1">
      <c r="A149" s="185" t="s">
        <v>131</v>
      </c>
      <c r="B149" s="186"/>
      <c r="C149" s="186"/>
      <c r="D149" s="186"/>
      <c r="E149" s="186"/>
      <c r="F149" s="186"/>
      <c r="G149" s="186"/>
      <c r="H149" s="186"/>
      <c r="I149" s="186"/>
      <c r="J149" s="110">
        <f>SUM(J146:J148)</f>
        <v>5500</v>
      </c>
      <c r="K149" s="110">
        <f>SUM(K146:K148)</f>
        <v>7000</v>
      </c>
      <c r="L149" s="111">
        <f>SUM(L146:L148)</f>
        <v>8100</v>
      </c>
      <c r="M149" s="110">
        <f>SUM(M146:M148)</f>
        <v>0</v>
      </c>
    </row>
    <row r="150" spans="1:19" ht="15" customHeight="1">
      <c r="A150" s="179" t="s">
        <v>135</v>
      </c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1"/>
    </row>
    <row r="151" spans="1:19" ht="15" customHeight="1">
      <c r="A151" s="105" t="s">
        <v>80</v>
      </c>
      <c r="B151" s="106" t="s">
        <v>53</v>
      </c>
      <c r="C151" s="106" t="s">
        <v>103</v>
      </c>
      <c r="D151" s="106" t="s">
        <v>104</v>
      </c>
      <c r="E151" s="106" t="s">
        <v>95</v>
      </c>
      <c r="F151" s="106" t="s">
        <v>93</v>
      </c>
      <c r="G151" s="106" t="s">
        <v>88</v>
      </c>
      <c r="H151" s="106" t="s">
        <v>52</v>
      </c>
      <c r="I151" s="106" t="s">
        <v>89</v>
      </c>
      <c r="J151" s="107">
        <v>5000</v>
      </c>
      <c r="K151" s="107">
        <v>5500</v>
      </c>
      <c r="L151" s="125">
        <v>6000</v>
      </c>
      <c r="M151" s="126"/>
    </row>
    <row r="152" spans="1:19" ht="15" customHeight="1">
      <c r="A152" s="105" t="s">
        <v>80</v>
      </c>
      <c r="B152" s="106" t="s">
        <v>53</v>
      </c>
      <c r="C152" s="106" t="s">
        <v>103</v>
      </c>
      <c r="D152" s="106" t="s">
        <v>104</v>
      </c>
      <c r="E152" s="106" t="s">
        <v>95</v>
      </c>
      <c r="F152" s="106" t="s">
        <v>93</v>
      </c>
      <c r="G152" s="106" t="s">
        <v>101</v>
      </c>
      <c r="H152" s="106" t="s">
        <v>197</v>
      </c>
      <c r="I152" s="106" t="s">
        <v>156</v>
      </c>
      <c r="J152" s="107">
        <v>3500</v>
      </c>
      <c r="K152" s="107">
        <v>3500</v>
      </c>
      <c r="L152" s="125">
        <v>3500</v>
      </c>
      <c r="M152" s="126"/>
    </row>
    <row r="153" spans="1:19" ht="15" customHeight="1">
      <c r="A153" s="185" t="s">
        <v>131</v>
      </c>
      <c r="B153" s="186"/>
      <c r="C153" s="186"/>
      <c r="D153" s="186"/>
      <c r="E153" s="186"/>
      <c r="F153" s="186"/>
      <c r="G153" s="186"/>
      <c r="H153" s="186"/>
      <c r="I153" s="186"/>
      <c r="J153" s="110">
        <f>SUM(J151:J152)</f>
        <v>8500</v>
      </c>
      <c r="K153" s="110">
        <f>SUM(K151:K152)</f>
        <v>9000</v>
      </c>
      <c r="L153" s="111">
        <f>SUM(L151:L152)</f>
        <v>9500</v>
      </c>
      <c r="M153" s="110">
        <f>SUM(M151:M152)</f>
        <v>0</v>
      </c>
      <c r="S153" s="32"/>
    </row>
    <row r="154" spans="1:19" ht="15" customHeight="1">
      <c r="A154" s="187" t="s">
        <v>174</v>
      </c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9"/>
      <c r="S154" s="32"/>
    </row>
    <row r="155" spans="1:19" ht="15" customHeight="1">
      <c r="A155" s="119" t="s">
        <v>80</v>
      </c>
      <c r="B155" s="120" t="s">
        <v>53</v>
      </c>
      <c r="C155" s="120" t="s">
        <v>105</v>
      </c>
      <c r="D155" s="120" t="s">
        <v>46</v>
      </c>
      <c r="E155" s="120" t="s">
        <v>95</v>
      </c>
      <c r="F155" s="120" t="s">
        <v>93</v>
      </c>
      <c r="G155" s="120" t="s">
        <v>90</v>
      </c>
      <c r="H155" s="120" t="s">
        <v>197</v>
      </c>
      <c r="I155" s="120" t="s">
        <v>91</v>
      </c>
      <c r="J155" s="107">
        <v>500</v>
      </c>
      <c r="K155" s="107">
        <v>500</v>
      </c>
      <c r="L155" s="125">
        <v>500</v>
      </c>
      <c r="M155" s="126"/>
      <c r="S155" s="67"/>
    </row>
    <row r="156" spans="1:19" ht="15" customHeight="1">
      <c r="A156" s="119"/>
      <c r="B156" s="120" t="s">
        <v>136</v>
      </c>
      <c r="C156" s="120" t="s">
        <v>105</v>
      </c>
      <c r="D156" s="120" t="s">
        <v>46</v>
      </c>
      <c r="E156" s="120" t="s">
        <v>95</v>
      </c>
      <c r="F156" s="120"/>
      <c r="G156" s="120" t="s">
        <v>90</v>
      </c>
      <c r="H156" s="120" t="s">
        <v>294</v>
      </c>
      <c r="I156" s="120" t="s">
        <v>299</v>
      </c>
      <c r="J156" s="107">
        <v>500</v>
      </c>
      <c r="K156" s="107">
        <v>500</v>
      </c>
      <c r="L156" s="125">
        <v>500</v>
      </c>
      <c r="M156" s="126"/>
      <c r="S156" s="67"/>
    </row>
    <row r="157" spans="1:19" ht="15" customHeight="1">
      <c r="A157" s="119"/>
      <c r="B157" s="120" t="s">
        <v>53</v>
      </c>
      <c r="C157" s="120" t="s">
        <v>105</v>
      </c>
      <c r="D157" s="120" t="s">
        <v>46</v>
      </c>
      <c r="E157" s="120" t="s">
        <v>95</v>
      </c>
      <c r="F157" s="120" t="s">
        <v>93</v>
      </c>
      <c r="G157" s="120" t="s">
        <v>113</v>
      </c>
      <c r="H157" s="120" t="s">
        <v>52</v>
      </c>
      <c r="I157" s="120" t="s">
        <v>218</v>
      </c>
      <c r="J157" s="107">
        <v>8000</v>
      </c>
      <c r="K157" s="107">
        <v>8000</v>
      </c>
      <c r="L157" s="125">
        <v>8000</v>
      </c>
      <c r="M157" s="126"/>
      <c r="S157" s="67"/>
    </row>
    <row r="158" spans="1:19" ht="15" customHeight="1">
      <c r="A158" s="119"/>
      <c r="B158" s="120"/>
      <c r="C158" s="120"/>
      <c r="D158" s="120"/>
      <c r="E158" s="120"/>
      <c r="F158" s="120"/>
      <c r="G158" s="120"/>
      <c r="H158" s="120"/>
      <c r="I158" s="120"/>
      <c r="J158" s="107"/>
      <c r="K158" s="107"/>
      <c r="L158" s="125"/>
      <c r="M158" s="126"/>
      <c r="S158" s="67"/>
    </row>
    <row r="159" spans="1:19" ht="15" customHeight="1">
      <c r="A159" s="119" t="s">
        <v>80</v>
      </c>
      <c r="B159" s="120"/>
      <c r="C159" s="120"/>
      <c r="D159" s="120"/>
      <c r="E159" s="120"/>
      <c r="F159" s="120"/>
      <c r="G159" s="120"/>
      <c r="H159" s="120"/>
      <c r="I159" s="120"/>
      <c r="J159" s="107"/>
      <c r="K159" s="107"/>
      <c r="L159" s="125"/>
      <c r="M159" s="126"/>
    </row>
    <row r="160" spans="1:19" ht="15" customHeight="1">
      <c r="A160" s="185" t="s">
        <v>131</v>
      </c>
      <c r="B160" s="186"/>
      <c r="C160" s="186"/>
      <c r="D160" s="186"/>
      <c r="E160" s="186"/>
      <c r="F160" s="186"/>
      <c r="G160" s="186"/>
      <c r="H160" s="186"/>
      <c r="I160" s="186"/>
      <c r="J160" s="110">
        <f>SUM(J155:J159)</f>
        <v>9000</v>
      </c>
      <c r="K160" s="110">
        <f>SUM(K155:K159)</f>
        <v>9000</v>
      </c>
      <c r="L160" s="111">
        <f>SUM(L155:L159)</f>
        <v>9000</v>
      </c>
      <c r="M160" s="110">
        <f>SUM(M155:M159)</f>
        <v>0</v>
      </c>
    </row>
    <row r="161" spans="1:20" ht="15" customHeight="1">
      <c r="A161" s="179" t="s">
        <v>137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1"/>
    </row>
    <row r="162" spans="1:20" ht="15" customHeight="1">
      <c r="A162" s="122" t="s">
        <v>80</v>
      </c>
      <c r="B162" s="106" t="s">
        <v>53</v>
      </c>
      <c r="C162" s="106" t="s">
        <v>105</v>
      </c>
      <c r="D162" s="106" t="s">
        <v>47</v>
      </c>
      <c r="E162" s="106" t="s">
        <v>95</v>
      </c>
      <c r="F162" s="106" t="s">
        <v>93</v>
      </c>
      <c r="G162" s="106" t="s">
        <v>90</v>
      </c>
      <c r="H162" s="106" t="s">
        <v>197</v>
      </c>
      <c r="I162" s="106" t="s">
        <v>153</v>
      </c>
      <c r="J162" s="107">
        <v>2500</v>
      </c>
      <c r="K162" s="107">
        <v>1000</v>
      </c>
      <c r="L162" s="125">
        <v>2000</v>
      </c>
      <c r="M162" s="126"/>
    </row>
    <row r="163" spans="1:20" ht="15" customHeight="1">
      <c r="A163" s="122"/>
      <c r="B163" s="106" t="s">
        <v>136</v>
      </c>
      <c r="C163" s="106" t="s">
        <v>105</v>
      </c>
      <c r="D163" s="106" t="s">
        <v>47</v>
      </c>
      <c r="E163" s="106" t="s">
        <v>95</v>
      </c>
      <c r="F163" s="106"/>
      <c r="G163" s="106" t="s">
        <v>88</v>
      </c>
      <c r="H163" s="106" t="s">
        <v>52</v>
      </c>
      <c r="I163" s="106" t="s">
        <v>89</v>
      </c>
      <c r="J163" s="107">
        <v>1500</v>
      </c>
      <c r="K163" s="107">
        <v>1500</v>
      </c>
      <c r="L163" s="125">
        <v>2000</v>
      </c>
      <c r="M163" s="126"/>
    </row>
    <row r="164" spans="1:20" ht="15" customHeight="1">
      <c r="A164" s="122"/>
      <c r="B164" s="106" t="s">
        <v>136</v>
      </c>
      <c r="C164" s="106" t="s">
        <v>105</v>
      </c>
      <c r="D164" s="106" t="s">
        <v>47</v>
      </c>
      <c r="E164" s="106" t="s">
        <v>95</v>
      </c>
      <c r="F164" s="106"/>
      <c r="G164" s="106" t="s">
        <v>92</v>
      </c>
      <c r="H164" s="106" t="s">
        <v>59</v>
      </c>
      <c r="I164" s="106" t="s">
        <v>301</v>
      </c>
      <c r="J164" s="136">
        <v>5000</v>
      </c>
      <c r="K164" s="107"/>
      <c r="L164" s="125"/>
      <c r="M164" s="126"/>
    </row>
    <row r="165" spans="1:20" ht="15" customHeight="1">
      <c r="A165" s="122"/>
      <c r="B165" s="106" t="s">
        <v>136</v>
      </c>
      <c r="C165" s="106" t="s">
        <v>105</v>
      </c>
      <c r="D165" s="106" t="s">
        <v>47</v>
      </c>
      <c r="E165" s="106" t="s">
        <v>95</v>
      </c>
      <c r="F165" s="106"/>
      <c r="G165" s="106" t="s">
        <v>92</v>
      </c>
      <c r="H165" s="106" t="s">
        <v>68</v>
      </c>
      <c r="I165" s="106" t="s">
        <v>300</v>
      </c>
      <c r="J165" s="136">
        <v>3000</v>
      </c>
      <c r="K165" s="107">
        <v>3500</v>
      </c>
      <c r="L165" s="125">
        <v>3500</v>
      </c>
      <c r="M165" s="126"/>
    </row>
    <row r="166" spans="1:20" ht="15" customHeight="1">
      <c r="A166" s="122" t="s">
        <v>80</v>
      </c>
      <c r="B166" s="106" t="s">
        <v>53</v>
      </c>
      <c r="C166" s="106" t="s">
        <v>105</v>
      </c>
      <c r="D166" s="106" t="s">
        <v>47</v>
      </c>
      <c r="E166" s="106" t="s">
        <v>95</v>
      </c>
      <c r="F166" s="106" t="s">
        <v>93</v>
      </c>
      <c r="G166" s="106" t="s">
        <v>101</v>
      </c>
      <c r="H166" s="106" t="s">
        <v>197</v>
      </c>
      <c r="I166" s="106" t="s">
        <v>156</v>
      </c>
      <c r="J166" s="107">
        <v>500</v>
      </c>
      <c r="K166" s="107">
        <v>800</v>
      </c>
      <c r="L166" s="125">
        <v>1000</v>
      </c>
      <c r="M166" s="126"/>
    </row>
    <row r="167" spans="1:20" ht="15" customHeight="1">
      <c r="A167" s="122" t="s">
        <v>80</v>
      </c>
      <c r="B167" s="106" t="s">
        <v>53</v>
      </c>
      <c r="C167" s="106" t="s">
        <v>105</v>
      </c>
      <c r="D167" s="106" t="s">
        <v>47</v>
      </c>
      <c r="E167" s="106" t="s">
        <v>95</v>
      </c>
      <c r="F167" s="106" t="s">
        <v>93</v>
      </c>
      <c r="G167" s="106" t="s">
        <v>113</v>
      </c>
      <c r="H167" s="106" t="s">
        <v>52</v>
      </c>
      <c r="I167" s="106" t="s">
        <v>157</v>
      </c>
      <c r="J167" s="107">
        <v>500</v>
      </c>
      <c r="K167" s="107">
        <v>1000</v>
      </c>
      <c r="L167" s="125">
        <v>1000</v>
      </c>
      <c r="M167" s="126"/>
    </row>
    <row r="168" spans="1:20" ht="15" customHeight="1">
      <c r="A168" s="122" t="s">
        <v>80</v>
      </c>
      <c r="B168" s="106" t="s">
        <v>53</v>
      </c>
      <c r="C168" s="106" t="s">
        <v>105</v>
      </c>
      <c r="D168" s="106" t="s">
        <v>47</v>
      </c>
      <c r="E168" s="106" t="s">
        <v>95</v>
      </c>
      <c r="F168" s="106" t="s">
        <v>93</v>
      </c>
      <c r="G168" s="106" t="s">
        <v>320</v>
      </c>
      <c r="H168" s="106" t="s">
        <v>52</v>
      </c>
      <c r="I168" s="106" t="s">
        <v>321</v>
      </c>
      <c r="J168" s="107">
        <v>2500</v>
      </c>
      <c r="K168" s="107">
        <v>1000</v>
      </c>
      <c r="L168" s="125">
        <v>1000</v>
      </c>
      <c r="M168" s="126"/>
    </row>
    <row r="169" spans="1:20" ht="15" customHeight="1">
      <c r="A169" s="185" t="s">
        <v>131</v>
      </c>
      <c r="B169" s="186"/>
      <c r="C169" s="186"/>
      <c r="D169" s="186"/>
      <c r="E169" s="186"/>
      <c r="F169" s="186"/>
      <c r="G169" s="186"/>
      <c r="H169" s="186"/>
      <c r="I169" s="186"/>
      <c r="J169" s="110">
        <f>SUM(J162:J168)</f>
        <v>15500</v>
      </c>
      <c r="K169" s="110">
        <f>SUM(K162:K168)</f>
        <v>8800</v>
      </c>
      <c r="L169" s="111">
        <f>SUM(L162:L168)</f>
        <v>10500</v>
      </c>
      <c r="M169" s="110">
        <f>SUM(M162:M168)</f>
        <v>0</v>
      </c>
    </row>
    <row r="170" spans="1:20" ht="15" customHeight="1">
      <c r="A170" s="190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2"/>
    </row>
    <row r="171" spans="1:20" ht="15" customHeight="1">
      <c r="A171" s="123"/>
      <c r="B171" s="120"/>
      <c r="C171" s="120"/>
      <c r="D171" s="120"/>
      <c r="E171" s="120"/>
      <c r="F171" s="120"/>
      <c r="G171" s="120"/>
      <c r="H171" s="120"/>
      <c r="I171" s="120"/>
      <c r="J171" s="107"/>
      <c r="K171" s="107"/>
      <c r="L171" s="125"/>
      <c r="M171" s="126"/>
    </row>
    <row r="172" spans="1:20" ht="15" customHeight="1">
      <c r="A172" s="182" t="s">
        <v>131</v>
      </c>
      <c r="B172" s="183"/>
      <c r="C172" s="183"/>
      <c r="D172" s="183"/>
      <c r="E172" s="183"/>
      <c r="F172" s="183"/>
      <c r="G172" s="183"/>
      <c r="H172" s="183"/>
      <c r="I172" s="183"/>
      <c r="J172" s="110">
        <f>SUM(J171:J171)</f>
        <v>0</v>
      </c>
      <c r="K172" s="110">
        <f>SUM(K171:K171)</f>
        <v>0</v>
      </c>
      <c r="L172" s="111">
        <f>SUM(L171:L171)</f>
        <v>0</v>
      </c>
      <c r="M172" s="110">
        <f>SUM(M171:M171)</f>
        <v>0</v>
      </c>
    </row>
    <row r="173" spans="1:20" ht="15" customHeight="1">
      <c r="A173" s="190" t="s">
        <v>175</v>
      </c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2"/>
    </row>
    <row r="174" spans="1:20" ht="15" customHeight="1">
      <c r="A174" s="122" t="s">
        <v>80</v>
      </c>
      <c r="B174" s="106" t="s">
        <v>53</v>
      </c>
      <c r="C174" s="106" t="s">
        <v>105</v>
      </c>
      <c r="D174" s="106" t="s">
        <v>48</v>
      </c>
      <c r="E174" s="106" t="s">
        <v>95</v>
      </c>
      <c r="F174" s="106" t="s">
        <v>93</v>
      </c>
      <c r="G174" s="106" t="s">
        <v>90</v>
      </c>
      <c r="H174" s="106" t="s">
        <v>55</v>
      </c>
      <c r="I174" s="106" t="s">
        <v>302</v>
      </c>
      <c r="J174" s="107">
        <v>300</v>
      </c>
      <c r="K174" s="107">
        <v>350</v>
      </c>
      <c r="L174" s="125">
        <v>400</v>
      </c>
      <c r="M174" s="126"/>
    </row>
    <row r="175" spans="1:20" ht="15" customHeight="1">
      <c r="A175" s="122" t="s">
        <v>80</v>
      </c>
      <c r="B175" s="106" t="s">
        <v>53</v>
      </c>
      <c r="C175" s="106" t="s">
        <v>105</v>
      </c>
      <c r="D175" s="106" t="s">
        <v>48</v>
      </c>
      <c r="E175" s="106" t="s">
        <v>95</v>
      </c>
      <c r="F175" s="106" t="s">
        <v>93</v>
      </c>
      <c r="G175" s="106" t="s">
        <v>101</v>
      </c>
      <c r="H175" s="106" t="s">
        <v>197</v>
      </c>
      <c r="I175" s="106" t="s">
        <v>176</v>
      </c>
      <c r="J175" s="107">
        <v>500</v>
      </c>
      <c r="K175" s="107">
        <v>500</v>
      </c>
      <c r="L175" s="125">
        <v>500</v>
      </c>
      <c r="M175" s="126"/>
    </row>
    <row r="176" spans="1:20" ht="15" customHeight="1">
      <c r="A176" s="185" t="s">
        <v>131</v>
      </c>
      <c r="B176" s="186"/>
      <c r="C176" s="186"/>
      <c r="D176" s="186"/>
      <c r="E176" s="186"/>
      <c r="F176" s="186"/>
      <c r="G176" s="186"/>
      <c r="H176" s="186"/>
      <c r="I176" s="186"/>
      <c r="J176" s="110">
        <f>SUM(J174:J175)</f>
        <v>800</v>
      </c>
      <c r="K176" s="110">
        <f>SUM(K174:K175)</f>
        <v>850</v>
      </c>
      <c r="L176" s="111">
        <f>SUM(L174:L175)</f>
        <v>900</v>
      </c>
      <c r="M176" s="110">
        <f>SUM(M174:M175)</f>
        <v>0</v>
      </c>
      <c r="T176" s="33"/>
    </row>
    <row r="177" spans="1:20" ht="15" customHeight="1">
      <c r="A177" s="190" t="s">
        <v>139</v>
      </c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2"/>
      <c r="T177" s="33"/>
    </row>
    <row r="178" spans="1:20" ht="15" customHeight="1">
      <c r="A178" s="123" t="s">
        <v>80</v>
      </c>
      <c r="B178" s="120" t="s">
        <v>53</v>
      </c>
      <c r="C178" s="120" t="s">
        <v>105</v>
      </c>
      <c r="D178" s="120" t="s">
        <v>104</v>
      </c>
      <c r="E178" s="120" t="s">
        <v>95</v>
      </c>
      <c r="F178" s="120" t="s">
        <v>93</v>
      </c>
      <c r="G178" s="120" t="s">
        <v>88</v>
      </c>
      <c r="H178" s="120" t="s">
        <v>52</v>
      </c>
      <c r="I178" s="120" t="s">
        <v>155</v>
      </c>
      <c r="J178" s="107">
        <v>400</v>
      </c>
      <c r="K178" s="107">
        <v>500</v>
      </c>
      <c r="L178" s="125">
        <v>600</v>
      </c>
      <c r="M178" s="126"/>
    </row>
    <row r="179" spans="1:20" ht="15" customHeight="1">
      <c r="A179" s="123"/>
      <c r="B179" s="120" t="s">
        <v>136</v>
      </c>
      <c r="C179" s="120" t="s">
        <v>105</v>
      </c>
      <c r="D179" s="120" t="s">
        <v>104</v>
      </c>
      <c r="E179" s="120" t="s">
        <v>95</v>
      </c>
      <c r="F179" s="120"/>
      <c r="G179" s="120" t="s">
        <v>113</v>
      </c>
      <c r="H179" s="120" t="s">
        <v>193</v>
      </c>
      <c r="I179" s="120" t="s">
        <v>256</v>
      </c>
      <c r="J179" s="107">
        <v>3000</v>
      </c>
      <c r="K179" s="107">
        <v>3000</v>
      </c>
      <c r="L179" s="125">
        <v>3000</v>
      </c>
      <c r="M179" s="126"/>
    </row>
    <row r="180" spans="1:20" ht="15" customHeight="1">
      <c r="A180" s="123"/>
      <c r="B180" s="120" t="s">
        <v>136</v>
      </c>
      <c r="C180" s="120" t="s">
        <v>105</v>
      </c>
      <c r="D180" s="120" t="s">
        <v>104</v>
      </c>
      <c r="E180" s="120" t="s">
        <v>95</v>
      </c>
      <c r="F180" s="120"/>
      <c r="G180" s="120" t="s">
        <v>101</v>
      </c>
      <c r="H180" s="120" t="s">
        <v>68</v>
      </c>
      <c r="I180" s="120" t="s">
        <v>319</v>
      </c>
      <c r="J180" s="107">
        <v>3000</v>
      </c>
      <c r="K180" s="107"/>
      <c r="L180" s="125"/>
      <c r="M180" s="126"/>
    </row>
    <row r="181" spans="1:20" ht="15" customHeight="1">
      <c r="A181" s="123" t="s">
        <v>80</v>
      </c>
      <c r="B181" s="120" t="s">
        <v>53</v>
      </c>
      <c r="C181" s="120" t="s">
        <v>105</v>
      </c>
      <c r="D181" s="120" t="s">
        <v>104</v>
      </c>
      <c r="E181" s="120" t="s">
        <v>95</v>
      </c>
      <c r="F181" s="120" t="s">
        <v>93</v>
      </c>
      <c r="G181" s="120" t="s">
        <v>92</v>
      </c>
      <c r="H181" s="120" t="s">
        <v>68</v>
      </c>
      <c r="I181" s="120" t="s">
        <v>154</v>
      </c>
      <c r="J181" s="107">
        <v>1000</v>
      </c>
      <c r="K181" s="107">
        <v>800</v>
      </c>
      <c r="L181" s="125">
        <v>1000</v>
      </c>
      <c r="M181" s="126"/>
    </row>
    <row r="182" spans="1:20" ht="15" customHeight="1">
      <c r="A182" s="185" t="s">
        <v>131</v>
      </c>
      <c r="B182" s="186"/>
      <c r="C182" s="186"/>
      <c r="D182" s="186"/>
      <c r="E182" s="186"/>
      <c r="F182" s="186"/>
      <c r="G182" s="186"/>
      <c r="H182" s="186"/>
      <c r="I182" s="186"/>
      <c r="J182" s="110">
        <f>SUM(J178:J181)</f>
        <v>7400</v>
      </c>
      <c r="K182" s="110">
        <f>SUM(K178:K181)</f>
        <v>4300</v>
      </c>
      <c r="L182" s="111">
        <f>SUM(L178:L181)</f>
        <v>4600</v>
      </c>
      <c r="M182" s="110">
        <f>SUM(M178:M181)</f>
        <v>0</v>
      </c>
      <c r="T182" s="34"/>
    </row>
    <row r="183" spans="1:20" ht="15" customHeight="1">
      <c r="A183" s="190" t="s">
        <v>140</v>
      </c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2"/>
    </row>
    <row r="184" spans="1:20" ht="15" customHeight="1">
      <c r="A184" s="123" t="s">
        <v>80</v>
      </c>
      <c r="B184" s="120" t="s">
        <v>53</v>
      </c>
      <c r="C184" s="120" t="s">
        <v>106</v>
      </c>
      <c r="D184" s="120" t="s">
        <v>46</v>
      </c>
      <c r="E184" s="120" t="s">
        <v>46</v>
      </c>
      <c r="F184" s="120" t="s">
        <v>46</v>
      </c>
      <c r="G184" s="120" t="s">
        <v>83</v>
      </c>
      <c r="H184" s="120" t="s">
        <v>50</v>
      </c>
      <c r="I184" s="120" t="s">
        <v>84</v>
      </c>
      <c r="J184" s="107">
        <v>42000</v>
      </c>
      <c r="K184" s="107">
        <v>45000</v>
      </c>
      <c r="L184" s="125">
        <v>48000</v>
      </c>
      <c r="M184" s="126"/>
    </row>
    <row r="185" spans="1:20" ht="15" customHeight="1">
      <c r="A185" s="123" t="s">
        <v>80</v>
      </c>
      <c r="B185" s="120" t="s">
        <v>53</v>
      </c>
      <c r="C185" s="120" t="s">
        <v>106</v>
      </c>
      <c r="D185" s="120" t="s">
        <v>46</v>
      </c>
      <c r="E185" s="120" t="s">
        <v>46</v>
      </c>
      <c r="F185" s="120" t="s">
        <v>46</v>
      </c>
      <c r="G185" s="120" t="s">
        <v>107</v>
      </c>
      <c r="H185" s="120" t="s">
        <v>52</v>
      </c>
      <c r="I185" s="120" t="s">
        <v>108</v>
      </c>
      <c r="J185" s="107">
        <v>1500</v>
      </c>
      <c r="K185" s="107">
        <v>1800</v>
      </c>
      <c r="L185" s="125">
        <f>K185*1.05</f>
        <v>1890</v>
      </c>
      <c r="M185" s="126"/>
    </row>
    <row r="186" spans="1:20" ht="15" customHeight="1">
      <c r="A186" s="123"/>
      <c r="B186" s="120" t="s">
        <v>53</v>
      </c>
      <c r="C186" s="120" t="s">
        <v>106</v>
      </c>
      <c r="D186" s="120" t="s">
        <v>46</v>
      </c>
      <c r="E186" s="120" t="s">
        <v>46</v>
      </c>
      <c r="F186" s="120" t="s">
        <v>46</v>
      </c>
      <c r="G186" s="120" t="s">
        <v>107</v>
      </c>
      <c r="H186" s="120" t="s">
        <v>59</v>
      </c>
      <c r="I186" s="120" t="s">
        <v>177</v>
      </c>
      <c r="J186" s="107">
        <v>5000</v>
      </c>
      <c r="K186" s="107">
        <v>5500</v>
      </c>
      <c r="L186" s="125">
        <v>6000</v>
      </c>
      <c r="M186" s="126"/>
    </row>
    <row r="187" spans="1:20" ht="15" customHeight="1">
      <c r="A187" s="123" t="s">
        <v>80</v>
      </c>
      <c r="B187" s="120" t="s">
        <v>53</v>
      </c>
      <c r="C187" s="120" t="s">
        <v>106</v>
      </c>
      <c r="D187" s="120" t="s">
        <v>46</v>
      </c>
      <c r="E187" s="120" t="s">
        <v>46</v>
      </c>
      <c r="F187" s="120" t="s">
        <v>46</v>
      </c>
      <c r="G187" s="120" t="s">
        <v>109</v>
      </c>
      <c r="H187" s="120" t="s">
        <v>50</v>
      </c>
      <c r="I187" s="120" t="s">
        <v>110</v>
      </c>
      <c r="J187" s="107">
        <v>6000</v>
      </c>
      <c r="K187" s="107">
        <v>6500</v>
      </c>
      <c r="L187" s="125">
        <v>7000</v>
      </c>
      <c r="M187" s="126"/>
    </row>
    <row r="188" spans="1:20" ht="15" customHeight="1">
      <c r="A188" s="123"/>
      <c r="B188" s="120" t="s">
        <v>136</v>
      </c>
      <c r="C188" s="120" t="s">
        <v>106</v>
      </c>
      <c r="D188" s="120" t="s">
        <v>46</v>
      </c>
      <c r="E188" s="120" t="s">
        <v>46</v>
      </c>
      <c r="F188" s="120" t="s">
        <v>46</v>
      </c>
      <c r="G188" s="120" t="s">
        <v>83</v>
      </c>
      <c r="H188" s="120"/>
      <c r="I188" s="120" t="s">
        <v>323</v>
      </c>
      <c r="J188" s="107">
        <v>5000</v>
      </c>
      <c r="K188" s="107"/>
      <c r="L188" s="125"/>
      <c r="M188" s="126"/>
    </row>
    <row r="189" spans="1:20" ht="15" customHeight="1">
      <c r="A189" s="123"/>
      <c r="B189" s="120" t="s">
        <v>136</v>
      </c>
      <c r="C189" s="120" t="s">
        <v>106</v>
      </c>
      <c r="D189" s="120" t="s">
        <v>46</v>
      </c>
      <c r="E189" s="120" t="s">
        <v>46</v>
      </c>
      <c r="F189" s="120" t="s">
        <v>46</v>
      </c>
      <c r="G189" s="120" t="s">
        <v>83</v>
      </c>
      <c r="H189" s="120"/>
      <c r="I189" s="120" t="s">
        <v>306</v>
      </c>
      <c r="J189" s="107">
        <v>5000</v>
      </c>
      <c r="K189" s="107"/>
      <c r="L189" s="125"/>
      <c r="M189" s="126"/>
    </row>
    <row r="190" spans="1:20" ht="15" customHeight="1">
      <c r="A190" s="123"/>
      <c r="B190" s="120" t="s">
        <v>136</v>
      </c>
      <c r="C190" s="120" t="s">
        <v>106</v>
      </c>
      <c r="D190" s="120" t="s">
        <v>46</v>
      </c>
      <c r="E190" s="120" t="s">
        <v>46</v>
      </c>
      <c r="F190" s="120" t="s">
        <v>46</v>
      </c>
      <c r="G190" s="120" t="s">
        <v>179</v>
      </c>
      <c r="H190" s="120"/>
      <c r="I190" s="120" t="s">
        <v>187</v>
      </c>
      <c r="J190" s="107">
        <v>2000</v>
      </c>
      <c r="K190" s="107">
        <v>2200</v>
      </c>
      <c r="L190" s="125">
        <v>2400</v>
      </c>
      <c r="M190" s="126"/>
    </row>
    <row r="191" spans="1:20" ht="15" customHeight="1">
      <c r="A191" s="123" t="s">
        <v>80</v>
      </c>
      <c r="B191" s="120" t="s">
        <v>53</v>
      </c>
      <c r="C191" s="120" t="s">
        <v>106</v>
      </c>
      <c r="D191" s="120" t="s">
        <v>46</v>
      </c>
      <c r="E191" s="120" t="s">
        <v>46</v>
      </c>
      <c r="F191" s="120" t="s">
        <v>46</v>
      </c>
      <c r="G191" s="120" t="s">
        <v>85</v>
      </c>
      <c r="H191" s="120" t="s">
        <v>50</v>
      </c>
      <c r="I191" s="120" t="s">
        <v>86</v>
      </c>
      <c r="J191" s="107">
        <v>3000</v>
      </c>
      <c r="K191" s="107">
        <v>3500</v>
      </c>
      <c r="L191" s="125">
        <v>4000</v>
      </c>
      <c r="M191" s="126"/>
    </row>
    <row r="192" spans="1:20" ht="15" customHeight="1">
      <c r="A192" s="123" t="s">
        <v>80</v>
      </c>
      <c r="B192" s="120" t="s">
        <v>53</v>
      </c>
      <c r="C192" s="120" t="s">
        <v>106</v>
      </c>
      <c r="D192" s="120" t="s">
        <v>46</v>
      </c>
      <c r="E192" s="120" t="s">
        <v>46</v>
      </c>
      <c r="F192" s="120" t="s">
        <v>46</v>
      </c>
      <c r="G192" s="120" t="s">
        <v>87</v>
      </c>
      <c r="H192" s="120" t="s">
        <v>52</v>
      </c>
      <c r="I192" s="120" t="s">
        <v>188</v>
      </c>
      <c r="J192" s="107">
        <v>950</v>
      </c>
      <c r="K192" s="107">
        <v>1000</v>
      </c>
      <c r="L192" s="125">
        <v>1100</v>
      </c>
      <c r="M192" s="126"/>
    </row>
    <row r="193" spans="1:19" ht="15" customHeight="1">
      <c r="A193" s="123"/>
      <c r="B193" s="120" t="s">
        <v>53</v>
      </c>
      <c r="C193" s="120" t="s">
        <v>106</v>
      </c>
      <c r="D193" s="120" t="s">
        <v>46</v>
      </c>
      <c r="E193" s="120" t="s">
        <v>46</v>
      </c>
      <c r="F193" s="120" t="s">
        <v>46</v>
      </c>
      <c r="G193" s="120" t="s">
        <v>87</v>
      </c>
      <c r="H193" s="120" t="s">
        <v>59</v>
      </c>
      <c r="I193" s="120" t="s">
        <v>199</v>
      </c>
      <c r="J193" s="107">
        <v>7000</v>
      </c>
      <c r="K193" s="107">
        <v>7500</v>
      </c>
      <c r="L193" s="125">
        <v>8000</v>
      </c>
      <c r="M193" s="126"/>
    </row>
    <row r="194" spans="1:19" ht="15" customHeight="1">
      <c r="A194" s="123"/>
      <c r="B194" s="120" t="s">
        <v>53</v>
      </c>
      <c r="C194" s="120" t="s">
        <v>106</v>
      </c>
      <c r="D194" s="120" t="s">
        <v>46</v>
      </c>
      <c r="E194" s="120" t="s">
        <v>46</v>
      </c>
      <c r="F194" s="120" t="s">
        <v>46</v>
      </c>
      <c r="G194" s="120" t="s">
        <v>87</v>
      </c>
      <c r="H194" s="120" t="s">
        <v>55</v>
      </c>
      <c r="I194" s="120" t="s">
        <v>189</v>
      </c>
      <c r="J194" s="107">
        <v>450</v>
      </c>
      <c r="K194" s="107">
        <v>500</v>
      </c>
      <c r="L194" s="125">
        <v>550</v>
      </c>
      <c r="M194" s="126"/>
    </row>
    <row r="195" spans="1:19" ht="15" customHeight="1">
      <c r="A195" s="123"/>
      <c r="B195" s="120" t="s">
        <v>53</v>
      </c>
      <c r="C195" s="120" t="s">
        <v>106</v>
      </c>
      <c r="D195" s="120" t="s">
        <v>46</v>
      </c>
      <c r="E195" s="120" t="s">
        <v>46</v>
      </c>
      <c r="F195" s="120" t="s">
        <v>46</v>
      </c>
      <c r="G195" s="120" t="s">
        <v>87</v>
      </c>
      <c r="H195" s="120" t="s">
        <v>68</v>
      </c>
      <c r="I195" s="120" t="s">
        <v>190</v>
      </c>
      <c r="J195" s="107">
        <v>1000</v>
      </c>
      <c r="K195" s="107">
        <v>1400</v>
      </c>
      <c r="L195" s="125">
        <v>1600</v>
      </c>
      <c r="M195" s="126"/>
    </row>
    <row r="196" spans="1:19" ht="15" customHeight="1">
      <c r="A196" s="123"/>
      <c r="B196" s="120" t="s">
        <v>53</v>
      </c>
      <c r="C196" s="120" t="s">
        <v>106</v>
      </c>
      <c r="D196" s="120" t="s">
        <v>46</v>
      </c>
      <c r="E196" s="120" t="s">
        <v>46</v>
      </c>
      <c r="F196" s="120" t="s">
        <v>46</v>
      </c>
      <c r="G196" s="120" t="s">
        <v>87</v>
      </c>
      <c r="H196" s="120" t="s">
        <v>192</v>
      </c>
      <c r="I196" s="120" t="s">
        <v>191</v>
      </c>
      <c r="J196" s="107">
        <v>180</v>
      </c>
      <c r="K196" s="107">
        <v>300</v>
      </c>
      <c r="L196" s="125">
        <v>350</v>
      </c>
      <c r="M196" s="126"/>
    </row>
    <row r="197" spans="1:19" ht="15" customHeight="1">
      <c r="A197" s="123"/>
      <c r="B197" s="120" t="s">
        <v>53</v>
      </c>
      <c r="C197" s="120" t="s">
        <v>106</v>
      </c>
      <c r="D197" s="120" t="s">
        <v>46</v>
      </c>
      <c r="E197" s="120" t="s">
        <v>46</v>
      </c>
      <c r="F197" s="120" t="s">
        <v>46</v>
      </c>
      <c r="G197" s="120" t="s">
        <v>87</v>
      </c>
      <c r="H197" s="120" t="s">
        <v>193</v>
      </c>
      <c r="I197" s="120" t="s">
        <v>194</v>
      </c>
      <c r="J197" s="107">
        <v>2600</v>
      </c>
      <c r="K197" s="107">
        <v>3500</v>
      </c>
      <c r="L197" s="125">
        <v>4000</v>
      </c>
      <c r="M197" s="126"/>
    </row>
    <row r="198" spans="1:19" ht="15" customHeight="1">
      <c r="A198" s="123" t="s">
        <v>80</v>
      </c>
      <c r="B198" s="120" t="s">
        <v>53</v>
      </c>
      <c r="C198" s="120" t="s">
        <v>106</v>
      </c>
      <c r="D198" s="120" t="s">
        <v>46</v>
      </c>
      <c r="E198" s="120" t="s">
        <v>46</v>
      </c>
      <c r="F198" s="120" t="s">
        <v>46</v>
      </c>
      <c r="G198" s="120" t="s">
        <v>88</v>
      </c>
      <c r="H198" s="120" t="s">
        <v>52</v>
      </c>
      <c r="I198" s="120" t="s">
        <v>245</v>
      </c>
      <c r="J198" s="107">
        <v>500</v>
      </c>
      <c r="K198" s="107">
        <v>600</v>
      </c>
      <c r="L198" s="125">
        <v>650</v>
      </c>
      <c r="M198" s="126"/>
    </row>
    <row r="199" spans="1:19" ht="15" customHeight="1">
      <c r="A199" s="123" t="s">
        <v>80</v>
      </c>
      <c r="B199" s="120" t="s">
        <v>53</v>
      </c>
      <c r="C199" s="120" t="s">
        <v>106</v>
      </c>
      <c r="D199" s="120" t="s">
        <v>46</v>
      </c>
      <c r="E199" s="120" t="s">
        <v>46</v>
      </c>
      <c r="F199" s="120" t="s">
        <v>46</v>
      </c>
      <c r="G199" s="120" t="s">
        <v>90</v>
      </c>
      <c r="H199" s="120" t="s">
        <v>197</v>
      </c>
      <c r="I199" s="120" t="s">
        <v>153</v>
      </c>
      <c r="J199" s="107">
        <v>1500</v>
      </c>
      <c r="K199" s="107">
        <v>1500</v>
      </c>
      <c r="L199" s="125">
        <v>2000</v>
      </c>
      <c r="M199" s="126"/>
    </row>
    <row r="200" spans="1:19" ht="15" customHeight="1">
      <c r="A200" s="123"/>
      <c r="B200" s="120" t="s">
        <v>136</v>
      </c>
      <c r="C200" s="120" t="s">
        <v>106</v>
      </c>
      <c r="D200" s="120" t="s">
        <v>46</v>
      </c>
      <c r="E200" s="120" t="s">
        <v>46</v>
      </c>
      <c r="F200" s="120" t="s">
        <v>46</v>
      </c>
      <c r="G200" s="120" t="s">
        <v>90</v>
      </c>
      <c r="H200" s="120" t="s">
        <v>200</v>
      </c>
      <c r="I200" s="120" t="s">
        <v>219</v>
      </c>
      <c r="J200" s="107">
        <v>50</v>
      </c>
      <c r="K200" s="107">
        <v>50</v>
      </c>
      <c r="L200" s="125">
        <v>60</v>
      </c>
      <c r="M200" s="126"/>
    </row>
    <row r="201" spans="1:19" ht="15" customHeight="1">
      <c r="A201" s="123" t="s">
        <v>80</v>
      </c>
      <c r="B201" s="120" t="s">
        <v>53</v>
      </c>
      <c r="C201" s="120" t="s">
        <v>106</v>
      </c>
      <c r="D201" s="120" t="s">
        <v>46</v>
      </c>
      <c r="E201" s="120" t="s">
        <v>46</v>
      </c>
      <c r="F201" s="120" t="s">
        <v>46</v>
      </c>
      <c r="G201" s="120" t="s">
        <v>96</v>
      </c>
      <c r="H201" s="120" t="s">
        <v>52</v>
      </c>
      <c r="I201" s="120" t="s">
        <v>178</v>
      </c>
      <c r="J201" s="107">
        <v>900</v>
      </c>
      <c r="K201" s="107">
        <v>1000</v>
      </c>
      <c r="L201" s="125">
        <v>1000</v>
      </c>
      <c r="M201" s="126"/>
      <c r="S201" s="32"/>
    </row>
    <row r="202" spans="1:19" ht="15" customHeight="1">
      <c r="A202" s="123" t="s">
        <v>80</v>
      </c>
      <c r="B202" s="120" t="s">
        <v>53</v>
      </c>
      <c r="C202" s="120" t="s">
        <v>106</v>
      </c>
      <c r="D202" s="120" t="s">
        <v>46</v>
      </c>
      <c r="E202" s="120" t="s">
        <v>46</v>
      </c>
      <c r="F202" s="120" t="s">
        <v>46</v>
      </c>
      <c r="G202" s="120" t="s">
        <v>92</v>
      </c>
      <c r="H202" s="120" t="s">
        <v>68</v>
      </c>
      <c r="I202" s="120" t="s">
        <v>154</v>
      </c>
      <c r="J202" s="107">
        <v>1500</v>
      </c>
      <c r="K202" s="107">
        <v>1740</v>
      </c>
      <c r="L202" s="125">
        <v>2000</v>
      </c>
      <c r="M202" s="126"/>
    </row>
    <row r="203" spans="1:19" ht="15" customHeight="1">
      <c r="A203" s="123"/>
      <c r="B203" s="120" t="s">
        <v>136</v>
      </c>
      <c r="C203" s="120" t="s">
        <v>106</v>
      </c>
      <c r="D203" s="120" t="s">
        <v>46</v>
      </c>
      <c r="E203" s="120" t="s">
        <v>46</v>
      </c>
      <c r="F203" s="120" t="s">
        <v>46</v>
      </c>
      <c r="G203" s="120" t="s">
        <v>92</v>
      </c>
      <c r="H203" s="120" t="s">
        <v>165</v>
      </c>
      <c r="I203" s="120" t="s">
        <v>303</v>
      </c>
      <c r="J203" s="107">
        <v>300</v>
      </c>
      <c r="K203" s="107">
        <v>350</v>
      </c>
      <c r="L203" s="125">
        <v>400</v>
      </c>
      <c r="M203" s="126"/>
    </row>
    <row r="204" spans="1:19" ht="15" customHeight="1">
      <c r="A204" s="123"/>
      <c r="B204" s="120" t="s">
        <v>54</v>
      </c>
      <c r="C204" s="120" t="s">
        <v>106</v>
      </c>
      <c r="D204" s="120" t="s">
        <v>46</v>
      </c>
      <c r="E204" s="120" t="s">
        <v>46</v>
      </c>
      <c r="F204" s="120" t="s">
        <v>46</v>
      </c>
      <c r="G204" s="120" t="s">
        <v>90</v>
      </c>
      <c r="H204" s="120" t="s">
        <v>197</v>
      </c>
      <c r="I204" s="120" t="s">
        <v>220</v>
      </c>
      <c r="J204" s="107">
        <v>3500</v>
      </c>
      <c r="K204" s="107">
        <v>3500</v>
      </c>
      <c r="L204" s="125">
        <v>3500</v>
      </c>
      <c r="M204" s="126"/>
    </row>
    <row r="205" spans="1:19" ht="15" customHeight="1">
      <c r="A205" s="123"/>
      <c r="B205" s="120"/>
      <c r="C205" s="120"/>
      <c r="D205" s="120"/>
      <c r="E205" s="120"/>
      <c r="F205" s="120"/>
      <c r="G205" s="120"/>
      <c r="H205" s="120"/>
      <c r="I205" s="120"/>
      <c r="J205" s="107"/>
      <c r="K205" s="107"/>
      <c r="L205" s="125"/>
      <c r="M205" s="126"/>
    </row>
    <row r="206" spans="1:19" ht="15" customHeight="1">
      <c r="A206" s="185" t="s">
        <v>131</v>
      </c>
      <c r="B206" s="186"/>
      <c r="C206" s="186"/>
      <c r="D206" s="186"/>
      <c r="E206" s="186"/>
      <c r="F206" s="186"/>
      <c r="G206" s="186"/>
      <c r="H206" s="186"/>
      <c r="I206" s="186"/>
      <c r="J206" s="110">
        <f>SUM(J184:J205)</f>
        <v>89930</v>
      </c>
      <c r="K206" s="110">
        <f>SUM(K184:K205)</f>
        <v>87440</v>
      </c>
      <c r="L206" s="111">
        <f>SUM(L184:L205)</f>
        <v>94500</v>
      </c>
      <c r="M206" s="110">
        <f>SUM(M184:M205)</f>
        <v>0</v>
      </c>
    </row>
    <row r="207" spans="1:19" ht="15" customHeight="1">
      <c r="A207" s="190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2"/>
    </row>
    <row r="208" spans="1:19" ht="15" customHeight="1">
      <c r="A208" s="122"/>
      <c r="B208" s="106"/>
      <c r="C208" s="106"/>
      <c r="D208" s="106"/>
      <c r="E208" s="106"/>
      <c r="F208" s="106"/>
      <c r="G208" s="106"/>
      <c r="H208" s="106"/>
      <c r="I208" s="106"/>
      <c r="J208" s="107"/>
      <c r="K208" s="107"/>
      <c r="L208" s="125"/>
      <c r="M208" s="126"/>
    </row>
    <row r="209" spans="1:19" ht="15" customHeight="1">
      <c r="A209" s="122"/>
      <c r="B209" s="106"/>
      <c r="C209" s="106"/>
      <c r="D209" s="106"/>
      <c r="E209" s="106"/>
      <c r="F209" s="106"/>
      <c r="G209" s="106"/>
      <c r="H209" s="106"/>
      <c r="I209" s="106"/>
      <c r="J209" s="107"/>
      <c r="K209" s="107"/>
      <c r="L209" s="125"/>
      <c r="M209" s="126"/>
      <c r="S209" s="32"/>
    </row>
    <row r="210" spans="1:19" ht="15" customHeight="1">
      <c r="A210" s="122"/>
      <c r="B210" s="106"/>
      <c r="C210" s="106"/>
      <c r="D210" s="106"/>
      <c r="E210" s="106"/>
      <c r="F210" s="106"/>
      <c r="G210" s="106"/>
      <c r="H210" s="106"/>
      <c r="I210" s="106"/>
      <c r="J210" s="107"/>
      <c r="K210" s="107"/>
      <c r="L210" s="125"/>
      <c r="M210" s="126"/>
      <c r="S210" s="32"/>
    </row>
    <row r="211" spans="1:19" ht="15" customHeight="1">
      <c r="A211" s="182" t="s">
        <v>131</v>
      </c>
      <c r="B211" s="183"/>
      <c r="C211" s="183"/>
      <c r="D211" s="183"/>
      <c r="E211" s="183"/>
      <c r="F211" s="183"/>
      <c r="G211" s="183"/>
      <c r="H211" s="183"/>
      <c r="I211" s="183"/>
      <c r="J211" s="110">
        <f>SUM(J208:J210)</f>
        <v>0</v>
      </c>
      <c r="K211" s="110">
        <f>SUM(K208:K210)</f>
        <v>0</v>
      </c>
      <c r="L211" s="111">
        <f>SUM(L208:L210)</f>
        <v>0</v>
      </c>
      <c r="M211" s="110">
        <f>SUM(M208:M210)</f>
        <v>0</v>
      </c>
    </row>
    <row r="212" spans="1:19" ht="15" customHeight="1">
      <c r="A212" s="190" t="s">
        <v>180</v>
      </c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  <c r="L212" s="191"/>
      <c r="M212" s="192"/>
    </row>
    <row r="213" spans="1:19" ht="15" customHeight="1">
      <c r="A213" s="123" t="s">
        <v>80</v>
      </c>
      <c r="B213" s="120" t="s">
        <v>53</v>
      </c>
      <c r="C213" s="120" t="s">
        <v>114</v>
      </c>
      <c r="D213" s="120" t="s">
        <v>115</v>
      </c>
      <c r="E213" s="120" t="s">
        <v>95</v>
      </c>
      <c r="F213" s="120"/>
      <c r="G213" s="120" t="s">
        <v>138</v>
      </c>
      <c r="H213" s="120"/>
      <c r="I213" s="120" t="s">
        <v>181</v>
      </c>
      <c r="J213" s="107">
        <v>500</v>
      </c>
      <c r="K213" s="107">
        <v>500</v>
      </c>
      <c r="L213" s="125">
        <v>500</v>
      </c>
      <c r="M213" s="126"/>
    </row>
    <row r="214" spans="1:19" ht="15" customHeight="1">
      <c r="A214" s="123" t="s">
        <v>80</v>
      </c>
      <c r="B214" s="120" t="s">
        <v>53</v>
      </c>
      <c r="C214" s="120" t="s">
        <v>114</v>
      </c>
      <c r="D214" s="120" t="s">
        <v>115</v>
      </c>
      <c r="E214" s="120" t="s">
        <v>95</v>
      </c>
      <c r="F214" s="120"/>
      <c r="G214" s="120" t="s">
        <v>138</v>
      </c>
      <c r="H214" s="120" t="s">
        <v>50</v>
      </c>
      <c r="I214" s="120" t="s">
        <v>304</v>
      </c>
      <c r="J214" s="107">
        <v>1000</v>
      </c>
      <c r="K214" s="107">
        <v>990</v>
      </c>
      <c r="L214" s="125">
        <v>500</v>
      </c>
      <c r="M214" s="126"/>
    </row>
    <row r="215" spans="1:19" ht="15" customHeight="1">
      <c r="A215" s="193" t="s">
        <v>131</v>
      </c>
      <c r="B215" s="194"/>
      <c r="C215" s="194"/>
      <c r="D215" s="194"/>
      <c r="E215" s="194"/>
      <c r="F215" s="194"/>
      <c r="G215" s="194"/>
      <c r="H215" s="194"/>
      <c r="I215" s="195"/>
      <c r="J215" s="110">
        <f>SUM(J213:J214)</f>
        <v>1500</v>
      </c>
      <c r="K215" s="110">
        <f>SUM(K213:K214)</f>
        <v>1490</v>
      </c>
      <c r="L215" s="111">
        <f>SUM(L213:L214)</f>
        <v>1000</v>
      </c>
      <c r="M215" s="110">
        <f>SUM(M213:M214)</f>
        <v>0</v>
      </c>
    </row>
    <row r="216" spans="1:19" ht="15" customHeight="1" thickBot="1">
      <c r="A216" s="196" t="s">
        <v>70</v>
      </c>
      <c r="B216" s="197"/>
      <c r="C216" s="197"/>
      <c r="D216" s="197"/>
      <c r="E216" s="197"/>
      <c r="F216" s="197"/>
      <c r="G216" s="197"/>
      <c r="H216" s="197"/>
      <c r="I216" s="198"/>
      <c r="J216" s="124"/>
      <c r="K216" s="124"/>
      <c r="L216" s="124"/>
      <c r="M216" s="124">
        <f>+M37+M63+M118+M127+M132+M135+M139+M144+M153+M160+M169+M172+M176+M182+M206+M211+M215</f>
        <v>0</v>
      </c>
      <c r="S216" s="38"/>
    </row>
    <row r="217" spans="1:19" ht="15" customHeight="1">
      <c r="A217" s="190" t="s">
        <v>298</v>
      </c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2"/>
    </row>
    <row r="218" spans="1:19" ht="15" customHeight="1">
      <c r="A218" s="123" t="s">
        <v>80</v>
      </c>
      <c r="B218" s="120" t="s">
        <v>54</v>
      </c>
      <c r="C218" s="120" t="s">
        <v>99</v>
      </c>
      <c r="D218" s="120" t="s">
        <v>46</v>
      </c>
      <c r="E218" s="120" t="s">
        <v>47</v>
      </c>
      <c r="F218" s="120"/>
      <c r="G218" s="120" t="s">
        <v>83</v>
      </c>
      <c r="H218" s="120" t="s">
        <v>50</v>
      </c>
      <c r="I218" s="120" t="s">
        <v>84</v>
      </c>
      <c r="J218" s="136">
        <v>19200</v>
      </c>
      <c r="K218" s="136">
        <v>19200</v>
      </c>
      <c r="L218" s="136">
        <v>19200</v>
      </c>
      <c r="M218" s="126"/>
    </row>
    <row r="219" spans="1:19" ht="15" customHeight="1">
      <c r="A219" s="123"/>
      <c r="B219" s="120" t="s">
        <v>54</v>
      </c>
      <c r="C219" s="120" t="s">
        <v>99</v>
      </c>
      <c r="D219" s="120" t="s">
        <v>46</v>
      </c>
      <c r="E219" s="120" t="s">
        <v>47</v>
      </c>
      <c r="F219" s="120"/>
      <c r="G219" s="120" t="s">
        <v>109</v>
      </c>
      <c r="H219" s="120"/>
      <c r="I219" s="120" t="s">
        <v>110</v>
      </c>
      <c r="J219" s="136">
        <v>1500</v>
      </c>
      <c r="K219" s="136">
        <v>1500</v>
      </c>
      <c r="L219" s="136">
        <v>1500</v>
      </c>
      <c r="M219" s="126"/>
    </row>
    <row r="220" spans="1:19" ht="15" customHeight="1">
      <c r="A220" s="123" t="s">
        <v>80</v>
      </c>
      <c r="B220" s="120" t="s">
        <v>54</v>
      </c>
      <c r="C220" s="120" t="s">
        <v>99</v>
      </c>
      <c r="D220" s="120" t="s">
        <v>46</v>
      </c>
      <c r="E220" s="120" t="s">
        <v>47</v>
      </c>
      <c r="F220" s="120"/>
      <c r="G220" s="120" t="s">
        <v>179</v>
      </c>
      <c r="H220" s="120" t="s">
        <v>50</v>
      </c>
      <c r="I220" s="120" t="s">
        <v>187</v>
      </c>
      <c r="J220" s="136">
        <v>900</v>
      </c>
      <c r="K220" s="136">
        <v>900</v>
      </c>
      <c r="L220" s="136">
        <v>900</v>
      </c>
      <c r="M220" s="126"/>
    </row>
    <row r="221" spans="1:19" ht="15" customHeight="1">
      <c r="A221" s="123" t="s">
        <v>80</v>
      </c>
      <c r="B221" s="120" t="s">
        <v>54</v>
      </c>
      <c r="C221" s="120" t="s">
        <v>99</v>
      </c>
      <c r="D221" s="120" t="s">
        <v>46</v>
      </c>
      <c r="E221" s="120" t="s">
        <v>47</v>
      </c>
      <c r="F221" s="120"/>
      <c r="G221" s="120" t="s">
        <v>85</v>
      </c>
      <c r="H221" s="120"/>
      <c r="I221" s="120" t="s">
        <v>275</v>
      </c>
      <c r="J221" s="136">
        <v>1020</v>
      </c>
      <c r="K221" s="136">
        <v>1020</v>
      </c>
      <c r="L221" s="136">
        <v>1020</v>
      </c>
      <c r="M221" s="126"/>
    </row>
    <row r="222" spans="1:19" ht="15" customHeight="1">
      <c r="A222" s="123"/>
      <c r="B222" s="120" t="s">
        <v>54</v>
      </c>
      <c r="C222" s="120" t="s">
        <v>99</v>
      </c>
      <c r="D222" s="120" t="s">
        <v>46</v>
      </c>
      <c r="E222" s="120" t="s">
        <v>47</v>
      </c>
      <c r="F222" s="120"/>
      <c r="G222" s="120" t="s">
        <v>87</v>
      </c>
      <c r="H222" s="120" t="s">
        <v>52</v>
      </c>
      <c r="I222" s="120" t="s">
        <v>188</v>
      </c>
      <c r="J222" s="136">
        <v>280</v>
      </c>
      <c r="K222" s="136">
        <v>280</v>
      </c>
      <c r="L222" s="136">
        <v>280</v>
      </c>
      <c r="M222" s="126"/>
    </row>
    <row r="223" spans="1:19" ht="15" customHeight="1">
      <c r="A223" s="123" t="s">
        <v>80</v>
      </c>
      <c r="B223" s="120" t="s">
        <v>54</v>
      </c>
      <c r="C223" s="120" t="s">
        <v>99</v>
      </c>
      <c r="D223" s="120" t="s">
        <v>46</v>
      </c>
      <c r="E223" s="120" t="s">
        <v>47</v>
      </c>
      <c r="F223" s="120"/>
      <c r="G223" s="120" t="s">
        <v>87</v>
      </c>
      <c r="H223" s="120" t="s">
        <v>59</v>
      </c>
      <c r="I223" s="120" t="s">
        <v>276</v>
      </c>
      <c r="J223" s="136">
        <v>2700</v>
      </c>
      <c r="K223" s="136">
        <v>2700</v>
      </c>
      <c r="L223" s="136">
        <v>2700</v>
      </c>
      <c r="M223" s="126"/>
    </row>
    <row r="224" spans="1:19" ht="15" customHeight="1">
      <c r="A224" s="123" t="s">
        <v>80</v>
      </c>
      <c r="B224" s="120" t="s">
        <v>54</v>
      </c>
      <c r="C224" s="120" t="s">
        <v>99</v>
      </c>
      <c r="D224" s="120" t="s">
        <v>46</v>
      </c>
      <c r="E224" s="120" t="s">
        <v>47</v>
      </c>
      <c r="F224" s="120"/>
      <c r="G224" s="120" t="s">
        <v>87</v>
      </c>
      <c r="H224" s="120" t="s">
        <v>55</v>
      </c>
      <c r="I224" s="120" t="s">
        <v>189</v>
      </c>
      <c r="J224" s="136">
        <v>50</v>
      </c>
      <c r="K224" s="136">
        <v>50</v>
      </c>
      <c r="L224" s="136">
        <v>50</v>
      </c>
      <c r="M224" s="126"/>
    </row>
    <row r="225" spans="1:13" ht="15" customHeight="1">
      <c r="A225" s="123"/>
      <c r="B225" s="120" t="s">
        <v>54</v>
      </c>
      <c r="C225" s="120" t="s">
        <v>99</v>
      </c>
      <c r="D225" s="120" t="s">
        <v>46</v>
      </c>
      <c r="E225" s="120" t="s">
        <v>47</v>
      </c>
      <c r="F225" s="120"/>
      <c r="G225" s="120" t="s">
        <v>87</v>
      </c>
      <c r="H225" s="120" t="s">
        <v>68</v>
      </c>
      <c r="I225" s="120" t="s">
        <v>190</v>
      </c>
      <c r="J225" s="136">
        <v>600</v>
      </c>
      <c r="K225" s="136">
        <v>600</v>
      </c>
      <c r="L225" s="136">
        <v>600</v>
      </c>
      <c r="M225" s="126"/>
    </row>
    <row r="226" spans="1:13" ht="15" customHeight="1">
      <c r="A226" s="123"/>
      <c r="B226" s="120" t="s">
        <v>54</v>
      </c>
      <c r="C226" s="120" t="s">
        <v>99</v>
      </c>
      <c r="D226" s="120" t="s">
        <v>46</v>
      </c>
      <c r="E226" s="120" t="s">
        <v>47</v>
      </c>
      <c r="F226" s="120"/>
      <c r="G226" s="120" t="s">
        <v>87</v>
      </c>
      <c r="H226" s="120" t="s">
        <v>192</v>
      </c>
      <c r="I226" s="120" t="s">
        <v>277</v>
      </c>
      <c r="J226" s="136">
        <v>200</v>
      </c>
      <c r="K226" s="136">
        <v>200</v>
      </c>
      <c r="L226" s="136">
        <v>200</v>
      </c>
      <c r="M226" s="126"/>
    </row>
    <row r="227" spans="1:13" ht="15" customHeight="1">
      <c r="A227" s="123"/>
      <c r="B227" s="120" t="s">
        <v>54</v>
      </c>
      <c r="C227" s="120" t="s">
        <v>99</v>
      </c>
      <c r="D227" s="120" t="s">
        <v>46</v>
      </c>
      <c r="E227" s="120" t="s">
        <v>47</v>
      </c>
      <c r="F227" s="120"/>
      <c r="G227" s="120" t="s">
        <v>87</v>
      </c>
      <c r="H227" s="120" t="s">
        <v>193</v>
      </c>
      <c r="I227" s="120" t="s">
        <v>278</v>
      </c>
      <c r="J227" s="136">
        <v>950</v>
      </c>
      <c r="K227" s="136">
        <v>950</v>
      </c>
      <c r="L227" s="136">
        <v>950</v>
      </c>
      <c r="M227" s="126"/>
    </row>
    <row r="228" spans="1:13" ht="15" customHeight="1">
      <c r="A228" s="123"/>
      <c r="B228" s="130" t="s">
        <v>54</v>
      </c>
      <c r="C228" s="120" t="s">
        <v>99</v>
      </c>
      <c r="D228" s="120" t="s">
        <v>46</v>
      </c>
      <c r="E228" s="120" t="s">
        <v>47</v>
      </c>
      <c r="F228" s="120"/>
      <c r="G228" s="120" t="s">
        <v>90</v>
      </c>
      <c r="H228" s="120" t="s">
        <v>197</v>
      </c>
      <c r="I228" s="120" t="s">
        <v>153</v>
      </c>
      <c r="J228" s="136">
        <v>1000</v>
      </c>
      <c r="K228" s="136">
        <v>1000</v>
      </c>
      <c r="L228" s="136">
        <v>1000</v>
      </c>
      <c r="M228" s="126"/>
    </row>
    <row r="229" spans="1:13" ht="15" customHeight="1">
      <c r="A229" s="123"/>
      <c r="B229" s="120"/>
      <c r="C229" s="120"/>
      <c r="D229" s="120"/>
      <c r="E229" s="120"/>
      <c r="F229" s="120"/>
      <c r="G229" s="120"/>
      <c r="H229" s="120"/>
      <c r="I229" s="120"/>
      <c r="J229" s="134"/>
      <c r="K229" s="107"/>
      <c r="L229" s="125"/>
      <c r="M229" s="126"/>
    </row>
    <row r="230" spans="1:13" ht="15" customHeight="1">
      <c r="A230" s="123"/>
      <c r="B230" s="130"/>
      <c r="C230" s="120"/>
      <c r="D230" s="120"/>
      <c r="E230" s="120"/>
      <c r="F230" s="120"/>
      <c r="G230" s="120"/>
      <c r="H230" s="120"/>
      <c r="I230" s="120"/>
      <c r="J230" s="134"/>
      <c r="K230" s="107"/>
      <c r="L230" s="125"/>
      <c r="M230" s="126"/>
    </row>
    <row r="231" spans="1:13" ht="15" customHeight="1">
      <c r="A231" s="123"/>
      <c r="B231" s="130"/>
      <c r="C231" s="120"/>
      <c r="D231" s="120"/>
      <c r="E231" s="120"/>
      <c r="F231" s="120"/>
      <c r="G231" s="120"/>
      <c r="H231" s="120"/>
      <c r="I231" s="120"/>
      <c r="J231" s="134"/>
      <c r="K231" s="107"/>
      <c r="L231" s="125"/>
      <c r="M231" s="126"/>
    </row>
    <row r="232" spans="1:13" ht="15" customHeight="1">
      <c r="A232" s="123"/>
      <c r="B232" s="120"/>
      <c r="C232" s="120"/>
      <c r="D232" s="120"/>
      <c r="E232" s="120"/>
      <c r="F232" s="120"/>
      <c r="G232" s="120"/>
      <c r="H232" s="120"/>
      <c r="I232" s="120"/>
      <c r="J232" s="134"/>
      <c r="K232" s="107"/>
      <c r="L232" s="125"/>
      <c r="M232" s="126"/>
    </row>
    <row r="233" spans="1:13" ht="15" customHeight="1">
      <c r="A233" s="123"/>
      <c r="B233" s="130"/>
      <c r="C233" s="120"/>
      <c r="D233" s="120"/>
      <c r="E233" s="120"/>
      <c r="F233" s="120"/>
      <c r="G233" s="120"/>
      <c r="H233" s="120"/>
      <c r="I233" s="120"/>
      <c r="J233" s="134"/>
      <c r="K233" s="107"/>
      <c r="L233" s="125"/>
      <c r="M233" s="126"/>
    </row>
    <row r="234" spans="1:13" ht="15" customHeight="1">
      <c r="A234" s="123"/>
      <c r="B234" s="130"/>
      <c r="C234" s="120"/>
      <c r="D234" s="120"/>
      <c r="E234" s="120"/>
      <c r="F234" s="120"/>
      <c r="G234" s="120"/>
      <c r="H234" s="120"/>
      <c r="I234" s="120"/>
      <c r="J234" s="134"/>
      <c r="K234" s="107"/>
      <c r="L234" s="125"/>
      <c r="M234" s="126"/>
    </row>
    <row r="235" spans="1:13" ht="15" customHeight="1">
      <c r="A235" s="123"/>
      <c r="B235" s="130"/>
      <c r="C235" s="120"/>
      <c r="D235" s="120"/>
      <c r="E235" s="120"/>
      <c r="F235" s="120"/>
      <c r="G235" s="120"/>
      <c r="H235" s="120"/>
      <c r="I235" s="120"/>
      <c r="J235" s="134"/>
      <c r="K235" s="107"/>
      <c r="L235" s="125"/>
      <c r="M235" s="126"/>
    </row>
    <row r="236" spans="1:13" ht="15" customHeight="1">
      <c r="A236" s="123"/>
      <c r="B236" s="130"/>
      <c r="C236" s="120"/>
      <c r="D236" s="120"/>
      <c r="E236" s="120"/>
      <c r="F236" s="120"/>
      <c r="G236" s="120"/>
      <c r="H236" s="120"/>
      <c r="I236" s="120"/>
      <c r="J236" s="134"/>
      <c r="K236" s="107"/>
      <c r="L236" s="125"/>
      <c r="M236" s="126"/>
    </row>
    <row r="237" spans="1:13" ht="15" customHeight="1">
      <c r="A237" s="123"/>
      <c r="B237" s="130"/>
      <c r="C237" s="120"/>
      <c r="D237" s="120"/>
      <c r="E237" s="120"/>
      <c r="F237" s="120"/>
      <c r="G237" s="120"/>
      <c r="H237" s="120"/>
      <c r="I237" s="120"/>
      <c r="J237" s="134"/>
      <c r="K237" s="107"/>
      <c r="L237" s="125"/>
      <c r="M237" s="126"/>
    </row>
    <row r="238" spans="1:13" ht="15" customHeight="1">
      <c r="A238" s="123"/>
      <c r="B238" s="130"/>
      <c r="C238" s="120"/>
      <c r="D238" s="120"/>
      <c r="E238" s="120"/>
      <c r="F238" s="120"/>
      <c r="G238" s="120"/>
      <c r="H238" s="120"/>
      <c r="I238" s="120"/>
      <c r="J238" s="134"/>
      <c r="K238" s="107"/>
      <c r="L238" s="125"/>
      <c r="M238" s="126"/>
    </row>
    <row r="239" spans="1:13" ht="15" customHeight="1">
      <c r="A239" s="123"/>
      <c r="B239" s="130"/>
      <c r="C239" s="120"/>
      <c r="D239" s="120"/>
      <c r="E239" s="120"/>
      <c r="F239" s="120"/>
      <c r="G239" s="120"/>
      <c r="H239" s="120"/>
      <c r="I239" s="120"/>
      <c r="J239" s="134"/>
      <c r="K239" s="107"/>
      <c r="L239" s="125"/>
      <c r="M239" s="126"/>
    </row>
    <row r="240" spans="1:13" ht="15" customHeight="1">
      <c r="A240" s="123"/>
      <c r="B240" s="130"/>
      <c r="C240" s="120"/>
      <c r="D240" s="120"/>
      <c r="E240" s="120"/>
      <c r="F240" s="120"/>
      <c r="G240" s="120"/>
      <c r="H240" s="120"/>
      <c r="I240" s="120"/>
      <c r="J240" s="134"/>
      <c r="K240" s="107"/>
      <c r="L240" s="125"/>
      <c r="M240" s="126"/>
    </row>
    <row r="241" spans="1:19" ht="15" customHeight="1">
      <c r="A241" s="123"/>
      <c r="B241" s="130"/>
      <c r="C241" s="120"/>
      <c r="D241" s="120"/>
      <c r="E241" s="120"/>
      <c r="F241" s="120"/>
      <c r="G241" s="120"/>
      <c r="H241" s="120"/>
      <c r="I241" s="120"/>
      <c r="J241" s="134"/>
      <c r="K241" s="107"/>
      <c r="L241" s="125"/>
      <c r="M241" s="126"/>
    </row>
    <row r="242" spans="1:19" ht="15" customHeight="1">
      <c r="A242" s="123"/>
      <c r="B242" s="130"/>
      <c r="C242" s="120"/>
      <c r="D242" s="120"/>
      <c r="E242" s="120"/>
      <c r="F242" s="120"/>
      <c r="G242" s="120"/>
      <c r="H242" s="120"/>
      <c r="I242" s="120"/>
      <c r="J242" s="134"/>
      <c r="K242" s="107"/>
      <c r="L242" s="125"/>
      <c r="M242" s="126"/>
    </row>
    <row r="243" spans="1:19" ht="15" customHeight="1">
      <c r="A243" s="123"/>
      <c r="B243" s="130"/>
      <c r="C243" s="120"/>
      <c r="D243" s="120"/>
      <c r="E243" s="120"/>
      <c r="F243" s="120"/>
      <c r="G243" s="120"/>
      <c r="H243" s="120"/>
      <c r="I243" s="120"/>
      <c r="J243" s="134"/>
      <c r="K243" s="107"/>
      <c r="L243" s="125"/>
      <c r="M243" s="126"/>
    </row>
    <row r="244" spans="1:19" ht="15" customHeight="1">
      <c r="A244" s="123"/>
      <c r="B244" s="120"/>
      <c r="C244" s="120"/>
      <c r="D244" s="120"/>
      <c r="E244" s="120"/>
      <c r="F244" s="120"/>
      <c r="G244" s="120"/>
      <c r="H244" s="120"/>
      <c r="I244" s="120"/>
      <c r="J244" s="107"/>
      <c r="K244" s="107"/>
      <c r="L244" s="125"/>
      <c r="M244" s="126"/>
    </row>
    <row r="245" spans="1:19" ht="15" customHeight="1">
      <c r="A245" s="123"/>
      <c r="B245" s="130"/>
      <c r="C245" s="120"/>
      <c r="D245" s="120"/>
      <c r="E245" s="120"/>
      <c r="F245" s="120"/>
      <c r="G245" s="120"/>
      <c r="H245" s="120"/>
      <c r="I245" s="120"/>
      <c r="J245" s="134"/>
      <c r="K245" s="107"/>
      <c r="L245" s="125"/>
      <c r="M245" s="126"/>
    </row>
    <row r="246" spans="1:19" ht="15" customHeight="1">
      <c r="A246" s="123"/>
      <c r="B246" s="120"/>
      <c r="C246" s="120"/>
      <c r="D246" s="120"/>
      <c r="E246" s="120"/>
      <c r="F246" s="120"/>
      <c r="G246" s="120"/>
      <c r="H246" s="120"/>
      <c r="I246" s="120"/>
      <c r="J246" s="107"/>
      <c r="K246" s="107"/>
      <c r="L246" s="125"/>
      <c r="M246" s="126"/>
    </row>
    <row r="247" spans="1:19" ht="15" customHeight="1">
      <c r="A247" s="193" t="s">
        <v>131</v>
      </c>
      <c r="B247" s="194"/>
      <c r="C247" s="194"/>
      <c r="D247" s="194"/>
      <c r="E247" s="194"/>
      <c r="F247" s="194"/>
      <c r="G247" s="194"/>
      <c r="H247" s="194"/>
      <c r="I247" s="195"/>
      <c r="J247" s="110">
        <f>SUM(J218:J246)</f>
        <v>28400</v>
      </c>
      <c r="K247" s="110">
        <f>SUM(K218:K246)</f>
        <v>28400</v>
      </c>
      <c r="L247" s="111">
        <f>SUM(L218:L246)</f>
        <v>28400</v>
      </c>
      <c r="M247" s="110">
        <f>SUM(M236:M246)</f>
        <v>0</v>
      </c>
    </row>
    <row r="248" spans="1:19" ht="15" customHeight="1" thickBot="1">
      <c r="A248" s="196" t="s">
        <v>70</v>
      </c>
      <c r="B248" s="197"/>
      <c r="C248" s="197"/>
      <c r="D248" s="197"/>
      <c r="E248" s="197"/>
      <c r="F248" s="197"/>
      <c r="G248" s="197"/>
      <c r="H248" s="197"/>
      <c r="I248" s="198"/>
      <c r="J248" s="124">
        <f>+J37+J63+J118+J127+J132+J139+J144+J149+J153+J160+J169+J172+J176+J182+J206+J215+J247</f>
        <v>528790</v>
      </c>
      <c r="K248" s="124">
        <f>K37+K63+K118+K127+K132+K139+K144+K149+K153+K160+K169+K172+K176+K182+K206+K215+K247+K247</f>
        <v>551589</v>
      </c>
      <c r="L248" s="124">
        <f>+L37+L63+L118+L127+L139+L144+L149+L153+L160+L169+L172+L176+L182+L206+L215+L247</f>
        <v>556431</v>
      </c>
      <c r="M248" s="124">
        <f>+M75+M85+M141+M150+M154+M158+M162+M170+M179+M186+M194+M197+M201+M207+M229+M234+M247</f>
        <v>0</v>
      </c>
      <c r="S248" s="38"/>
    </row>
    <row r="249" spans="1:19" ht="15" customHeight="1">
      <c r="A249" s="114"/>
      <c r="B249" s="114"/>
      <c r="C249" s="114"/>
      <c r="D249" s="114"/>
      <c r="E249" s="114"/>
      <c r="F249" s="114"/>
      <c r="G249" s="114"/>
      <c r="H249" s="114"/>
      <c r="I249" s="114"/>
      <c r="J249" s="115"/>
      <c r="K249" s="116"/>
      <c r="L249" s="117"/>
      <c r="M249" s="118"/>
    </row>
    <row r="250" spans="1:19" ht="15" customHeight="1">
      <c r="A250" s="114"/>
      <c r="B250" s="114"/>
      <c r="C250" s="114"/>
      <c r="D250" s="114"/>
      <c r="E250" s="114"/>
      <c r="F250" s="114"/>
      <c r="G250" s="114"/>
      <c r="H250" s="114"/>
      <c r="I250" s="114"/>
      <c r="J250" s="115"/>
      <c r="K250" s="116"/>
      <c r="L250" s="117"/>
      <c r="M250" s="118"/>
    </row>
    <row r="251" spans="1:19" ht="15" customHeight="1">
      <c r="A251" s="114"/>
      <c r="B251" s="114"/>
      <c r="C251" s="114"/>
      <c r="D251" s="114"/>
      <c r="E251" s="114"/>
      <c r="F251" s="114"/>
      <c r="G251" s="114"/>
      <c r="H251" s="114"/>
      <c r="I251" s="114"/>
      <c r="J251" s="115"/>
      <c r="K251" s="116"/>
      <c r="L251" s="117"/>
      <c r="M251" s="118"/>
    </row>
    <row r="252" spans="1:19" ht="15" customHeight="1">
      <c r="A252" s="114"/>
      <c r="B252" s="114"/>
      <c r="C252" s="114"/>
      <c r="D252" s="114"/>
      <c r="E252" s="114"/>
      <c r="F252" s="114"/>
      <c r="G252" s="114"/>
      <c r="H252" s="114"/>
      <c r="I252" s="114"/>
      <c r="J252" s="115"/>
      <c r="K252" s="116"/>
      <c r="L252" s="117"/>
      <c r="M252" s="118"/>
    </row>
    <row r="253" spans="1:19" ht="15" customHeight="1">
      <c r="A253" s="114"/>
      <c r="B253" s="114"/>
      <c r="C253" s="114"/>
      <c r="D253" s="114"/>
      <c r="E253" s="114"/>
      <c r="F253" s="114"/>
      <c r="G253" s="114"/>
      <c r="H253" s="114"/>
      <c r="I253" s="114"/>
      <c r="J253" s="115"/>
      <c r="K253" s="116"/>
      <c r="L253" s="117"/>
      <c r="M253" s="118"/>
    </row>
    <row r="254" spans="1:19" ht="15" customHeight="1">
      <c r="A254" s="114"/>
      <c r="B254" s="114"/>
      <c r="C254" s="114"/>
      <c r="D254" s="114"/>
      <c r="E254" s="114"/>
      <c r="F254" s="114"/>
      <c r="G254" s="114"/>
      <c r="H254" s="114"/>
      <c r="I254" s="114"/>
      <c r="J254" s="115"/>
      <c r="K254" s="116"/>
      <c r="L254" s="117"/>
      <c r="M254" s="118"/>
    </row>
    <row r="255" spans="1:19" ht="15" customHeight="1">
      <c r="A255" s="114"/>
      <c r="B255" s="114"/>
      <c r="C255" s="114"/>
      <c r="D255" s="114"/>
      <c r="E255" s="114"/>
      <c r="F255" s="114"/>
      <c r="G255" s="114"/>
      <c r="H255" s="114"/>
      <c r="I255" s="114"/>
      <c r="J255" s="115"/>
      <c r="K255" s="116"/>
      <c r="L255" s="117"/>
      <c r="M255" s="118"/>
    </row>
    <row r="256" spans="1:19" ht="15" customHeight="1">
      <c r="A256" s="114"/>
      <c r="B256" s="114"/>
      <c r="C256" s="114"/>
      <c r="D256" s="114"/>
      <c r="E256" s="114"/>
      <c r="F256" s="114"/>
      <c r="G256" s="114"/>
      <c r="H256" s="114"/>
      <c r="I256" s="114"/>
      <c r="J256" s="115"/>
      <c r="K256" s="116"/>
      <c r="L256" s="117"/>
      <c r="M256" s="118"/>
    </row>
    <row r="257" spans="1:13" ht="15" customHeight="1">
      <c r="A257" s="114"/>
      <c r="B257" s="114"/>
      <c r="C257" s="114"/>
      <c r="D257" s="114"/>
      <c r="E257" s="114"/>
      <c r="F257" s="114"/>
      <c r="G257" s="114"/>
      <c r="H257" s="114"/>
      <c r="I257" s="114"/>
      <c r="J257" s="115"/>
      <c r="K257" s="116"/>
      <c r="L257" s="117"/>
      <c r="M257" s="118"/>
    </row>
    <row r="258" spans="1:13" ht="15" customHeight="1">
      <c r="A258" s="114"/>
      <c r="B258" s="114"/>
      <c r="C258" s="114"/>
      <c r="D258" s="114"/>
      <c r="E258" s="114"/>
      <c r="F258" s="114"/>
      <c r="G258" s="114"/>
      <c r="H258" s="114"/>
      <c r="I258" s="114"/>
      <c r="J258" s="115"/>
      <c r="K258" s="116"/>
      <c r="L258" s="117"/>
      <c r="M258" s="118"/>
    </row>
    <row r="259" spans="1:13" ht="15" customHeight="1">
      <c r="A259" s="114"/>
      <c r="B259" s="114"/>
      <c r="C259" s="114"/>
      <c r="D259" s="114"/>
      <c r="E259" s="114"/>
      <c r="F259" s="114"/>
      <c r="G259" s="114"/>
      <c r="H259" s="114"/>
      <c r="I259" s="114"/>
      <c r="J259" s="115"/>
      <c r="K259" s="116"/>
      <c r="L259" s="117"/>
      <c r="M259" s="118"/>
    </row>
    <row r="260" spans="1:13" ht="15" customHeight="1">
      <c r="A260" s="114"/>
      <c r="B260" s="114"/>
      <c r="C260" s="114"/>
      <c r="D260" s="114"/>
      <c r="E260" s="114"/>
      <c r="F260" s="114"/>
      <c r="G260" s="114"/>
      <c r="H260" s="114"/>
      <c r="I260" s="114"/>
      <c r="J260" s="115"/>
      <c r="K260" s="116"/>
      <c r="L260" s="117"/>
      <c r="M260" s="118"/>
    </row>
    <row r="261" spans="1:13" ht="15" customHeight="1">
      <c r="A261" s="114"/>
      <c r="B261" s="114"/>
      <c r="C261" s="114"/>
      <c r="D261" s="114"/>
      <c r="E261" s="114"/>
      <c r="F261" s="114"/>
      <c r="G261" s="114"/>
      <c r="H261" s="114"/>
      <c r="I261" s="114"/>
      <c r="J261" s="115"/>
      <c r="K261" s="116"/>
      <c r="L261" s="117"/>
      <c r="M261" s="118"/>
    </row>
    <row r="262" spans="1:13" ht="15" customHeight="1">
      <c r="A262" s="114"/>
      <c r="B262" s="114"/>
      <c r="C262" s="114"/>
      <c r="D262" s="114"/>
      <c r="E262" s="114"/>
      <c r="F262" s="114"/>
      <c r="G262" s="114"/>
      <c r="H262" s="114"/>
      <c r="I262" s="114"/>
      <c r="J262" s="115"/>
      <c r="K262" s="116"/>
      <c r="L262" s="117"/>
      <c r="M262" s="118"/>
    </row>
    <row r="263" spans="1:13" ht="15" customHeight="1">
      <c r="A263" s="114"/>
      <c r="B263" s="114"/>
      <c r="C263" s="114"/>
      <c r="D263" s="114"/>
      <c r="E263" s="114"/>
      <c r="F263" s="114"/>
      <c r="G263" s="114"/>
      <c r="H263" s="114"/>
      <c r="I263" s="114"/>
      <c r="J263" s="115"/>
      <c r="K263" s="116"/>
      <c r="L263" s="117"/>
      <c r="M263" s="118"/>
    </row>
    <row r="264" spans="1:13" ht="15" customHeight="1">
      <c r="A264" s="114"/>
      <c r="B264" s="114"/>
      <c r="C264" s="114"/>
      <c r="D264" s="114"/>
      <c r="E264" s="114"/>
      <c r="F264" s="114"/>
      <c r="G264" s="114"/>
      <c r="H264" s="114"/>
      <c r="I264" s="114"/>
      <c r="J264" s="115"/>
      <c r="K264" s="116"/>
      <c r="L264" s="117"/>
      <c r="M264" s="118"/>
    </row>
    <row r="265" spans="1:13" ht="15" customHeight="1">
      <c r="A265" s="114"/>
      <c r="B265" s="114"/>
      <c r="C265" s="114"/>
      <c r="D265" s="114"/>
      <c r="E265" s="114"/>
      <c r="F265" s="114"/>
      <c r="G265" s="114"/>
      <c r="H265" s="114"/>
      <c r="I265" s="114"/>
      <c r="J265" s="115"/>
      <c r="K265" s="116"/>
      <c r="L265" s="117"/>
      <c r="M265" s="118"/>
    </row>
    <row r="266" spans="1:13" ht="15" customHeight="1">
      <c r="A266" s="114"/>
      <c r="B266" s="114"/>
      <c r="C266" s="114"/>
      <c r="D266" s="114"/>
      <c r="E266" s="114"/>
      <c r="F266" s="114"/>
      <c r="G266" s="114"/>
      <c r="H266" s="114"/>
      <c r="I266" s="114"/>
      <c r="J266" s="115"/>
      <c r="K266" s="116"/>
      <c r="L266" s="117"/>
      <c r="M266" s="118"/>
    </row>
    <row r="267" spans="1:13" ht="15" customHeight="1">
      <c r="A267" s="114"/>
      <c r="B267" s="114"/>
      <c r="C267" s="114"/>
      <c r="D267" s="114"/>
      <c r="E267" s="114"/>
      <c r="F267" s="114"/>
      <c r="G267" s="114"/>
      <c r="H267" s="114"/>
      <c r="I267" s="114"/>
      <c r="J267" s="115"/>
      <c r="K267" s="116"/>
      <c r="L267" s="117"/>
      <c r="M267" s="118"/>
    </row>
    <row r="268" spans="1:13" ht="15" customHeight="1">
      <c r="A268" s="114"/>
      <c r="B268" s="114"/>
      <c r="C268" s="114"/>
      <c r="D268" s="114"/>
      <c r="E268" s="114"/>
      <c r="F268" s="114"/>
      <c r="G268" s="114"/>
      <c r="H268" s="114"/>
      <c r="I268" s="114"/>
      <c r="J268" s="115"/>
      <c r="K268" s="116"/>
      <c r="L268" s="117"/>
      <c r="M268" s="118"/>
    </row>
    <row r="269" spans="1:13" ht="15" customHeight="1">
      <c r="A269" s="114"/>
      <c r="B269" s="114"/>
      <c r="C269" s="114"/>
      <c r="D269" s="114"/>
      <c r="E269" s="114"/>
      <c r="F269" s="114"/>
      <c r="G269" s="114"/>
      <c r="H269" s="114"/>
      <c r="I269" s="114"/>
      <c r="J269" s="115"/>
      <c r="K269" s="116"/>
      <c r="L269" s="117"/>
      <c r="M269" s="118"/>
    </row>
    <row r="270" spans="1:13" ht="15" customHeight="1">
      <c r="A270" s="114"/>
      <c r="B270" s="114"/>
      <c r="C270" s="114"/>
      <c r="D270" s="114"/>
      <c r="E270" s="114"/>
      <c r="F270" s="114"/>
      <c r="G270" s="114"/>
      <c r="H270" s="114"/>
      <c r="I270" s="114"/>
      <c r="J270" s="115"/>
      <c r="K270" s="116"/>
      <c r="L270" s="117"/>
      <c r="M270" s="118"/>
    </row>
    <row r="271" spans="1:13" ht="15" customHeight="1">
      <c r="A271" s="114"/>
      <c r="B271" s="114"/>
      <c r="C271" s="114"/>
      <c r="D271" s="114"/>
      <c r="E271" s="114"/>
      <c r="F271" s="114"/>
      <c r="G271" s="114"/>
      <c r="H271" s="114"/>
      <c r="I271" s="114"/>
      <c r="J271" s="115"/>
      <c r="K271" s="116"/>
      <c r="L271" s="117"/>
      <c r="M271" s="118"/>
    </row>
    <row r="272" spans="1:13" ht="15" customHeight="1">
      <c r="A272" s="114"/>
      <c r="B272" s="114"/>
      <c r="C272" s="114"/>
      <c r="D272" s="114"/>
      <c r="E272" s="114"/>
      <c r="F272" s="114"/>
      <c r="G272" s="114"/>
      <c r="H272" s="114"/>
      <c r="I272" s="114"/>
      <c r="J272" s="115"/>
      <c r="K272" s="116"/>
      <c r="L272" s="117"/>
      <c r="M272" s="118"/>
    </row>
    <row r="273" spans="1:13" ht="15" customHeight="1">
      <c r="A273" s="114"/>
      <c r="B273" s="114"/>
      <c r="C273" s="114"/>
      <c r="D273" s="114"/>
      <c r="E273" s="114"/>
      <c r="F273" s="114"/>
      <c r="G273" s="114"/>
      <c r="H273" s="114"/>
      <c r="I273" s="114"/>
      <c r="J273" s="115"/>
      <c r="K273" s="116"/>
      <c r="L273" s="117"/>
      <c r="M273" s="118"/>
    </row>
    <row r="274" spans="1:13" ht="15" customHeight="1">
      <c r="A274" s="114"/>
      <c r="B274" s="114"/>
      <c r="C274" s="114"/>
      <c r="D274" s="114"/>
      <c r="E274" s="114"/>
      <c r="F274" s="114"/>
      <c r="G274" s="114"/>
      <c r="H274" s="114"/>
      <c r="I274" s="114"/>
      <c r="J274" s="115"/>
      <c r="K274" s="116"/>
      <c r="L274" s="117"/>
      <c r="M274" s="118"/>
    </row>
    <row r="275" spans="1:13" ht="15" customHeight="1">
      <c r="A275" s="114"/>
      <c r="B275" s="114"/>
      <c r="C275" s="114"/>
      <c r="D275" s="114"/>
      <c r="E275" s="114"/>
      <c r="F275" s="114"/>
      <c r="G275" s="114"/>
      <c r="H275" s="114"/>
      <c r="I275" s="114"/>
      <c r="J275" s="115"/>
      <c r="K275" s="116"/>
      <c r="L275" s="117"/>
      <c r="M275" s="118"/>
    </row>
    <row r="276" spans="1:13" ht="15" customHeight="1">
      <c r="A276" s="114"/>
      <c r="B276" s="114"/>
      <c r="C276" s="114"/>
      <c r="D276" s="114"/>
      <c r="E276" s="114"/>
      <c r="F276" s="114"/>
      <c r="G276" s="114"/>
      <c r="H276" s="114"/>
      <c r="I276" s="114"/>
      <c r="J276" s="115"/>
      <c r="K276" s="116"/>
      <c r="L276" s="117"/>
      <c r="M276" s="118"/>
    </row>
    <row r="277" spans="1:13" ht="15" customHeight="1">
      <c r="A277" s="114"/>
      <c r="B277" s="114"/>
      <c r="C277" s="114"/>
      <c r="D277" s="114"/>
      <c r="E277" s="114"/>
      <c r="F277" s="114"/>
      <c r="G277" s="114"/>
      <c r="H277" s="114"/>
      <c r="I277" s="114"/>
      <c r="J277" s="115"/>
      <c r="K277" s="116"/>
      <c r="L277" s="117"/>
      <c r="M277" s="118"/>
    </row>
    <row r="278" spans="1:13" ht="15" customHeight="1">
      <c r="A278" s="114"/>
      <c r="B278" s="114"/>
      <c r="C278" s="114"/>
      <c r="D278" s="114"/>
      <c r="E278" s="114"/>
      <c r="F278" s="114"/>
      <c r="G278" s="114"/>
      <c r="H278" s="114"/>
      <c r="I278" s="114"/>
      <c r="J278" s="115"/>
      <c r="K278" s="116"/>
      <c r="L278" s="117"/>
      <c r="M278" s="118"/>
    </row>
    <row r="279" spans="1:13" ht="15" customHeight="1">
      <c r="A279" s="114"/>
      <c r="B279" s="114"/>
      <c r="C279" s="114"/>
      <c r="D279" s="114"/>
      <c r="E279" s="114"/>
      <c r="F279" s="114"/>
      <c r="G279" s="114"/>
      <c r="H279" s="114"/>
      <c r="I279" s="114"/>
      <c r="J279" s="115"/>
      <c r="K279" s="116"/>
      <c r="L279" s="117"/>
      <c r="M279" s="118"/>
    </row>
    <row r="280" spans="1:13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5"/>
      <c r="K280" s="116"/>
      <c r="L280" s="117"/>
      <c r="M280" s="118"/>
    </row>
    <row r="281" spans="1:13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5"/>
      <c r="K281" s="116"/>
      <c r="L281" s="117"/>
      <c r="M281" s="118"/>
    </row>
    <row r="282" spans="1:13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5"/>
      <c r="K282" s="116"/>
      <c r="L282" s="117"/>
      <c r="M282" s="118"/>
    </row>
    <row r="283" spans="1:13" ht="15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5"/>
      <c r="K283" s="116"/>
      <c r="L283" s="117"/>
      <c r="M283" s="118"/>
    </row>
    <row r="284" spans="1:13" ht="15" customHeight="1">
      <c r="A284" s="114"/>
      <c r="B284" s="114"/>
      <c r="C284" s="114"/>
      <c r="D284" s="114"/>
      <c r="E284" s="114"/>
      <c r="F284" s="114"/>
      <c r="G284" s="114"/>
      <c r="H284" s="114"/>
      <c r="I284" s="114"/>
      <c r="J284" s="115"/>
      <c r="K284" s="116"/>
      <c r="L284" s="117"/>
      <c r="M284" s="118"/>
    </row>
    <row r="285" spans="1:13" ht="15" customHeight="1">
      <c r="A285" s="114"/>
      <c r="B285" s="114"/>
      <c r="C285" s="114"/>
      <c r="D285" s="114"/>
      <c r="E285" s="114"/>
      <c r="F285" s="114"/>
      <c r="G285" s="114"/>
      <c r="H285" s="114"/>
      <c r="I285" s="114"/>
      <c r="J285" s="115"/>
      <c r="K285" s="116"/>
      <c r="L285" s="117"/>
      <c r="M285" s="118"/>
    </row>
    <row r="286" spans="1:13" ht="15" customHeight="1">
      <c r="A286" s="114"/>
      <c r="B286" s="114"/>
      <c r="C286" s="114"/>
      <c r="D286" s="114"/>
      <c r="E286" s="114"/>
      <c r="F286" s="114"/>
      <c r="G286" s="114"/>
      <c r="H286" s="114"/>
      <c r="I286" s="114"/>
      <c r="J286" s="115"/>
      <c r="K286" s="116"/>
      <c r="L286" s="117"/>
      <c r="M286" s="118"/>
    </row>
    <row r="287" spans="1:13" ht="15" customHeight="1">
      <c r="A287" s="114"/>
      <c r="B287" s="114"/>
      <c r="C287" s="114"/>
      <c r="D287" s="114"/>
      <c r="E287" s="114"/>
      <c r="F287" s="114"/>
      <c r="G287" s="114"/>
      <c r="H287" s="114"/>
      <c r="I287" s="114"/>
      <c r="J287" s="115"/>
      <c r="K287" s="116"/>
      <c r="L287" s="117"/>
      <c r="M287" s="118"/>
    </row>
    <row r="288" spans="1:13" ht="15" customHeight="1">
      <c r="A288" s="114"/>
      <c r="B288" s="114"/>
      <c r="C288" s="114"/>
      <c r="D288" s="114"/>
      <c r="E288" s="114"/>
      <c r="F288" s="114"/>
      <c r="G288" s="114"/>
      <c r="H288" s="114"/>
      <c r="I288" s="114"/>
      <c r="J288" s="115"/>
      <c r="K288" s="116"/>
      <c r="L288" s="117"/>
      <c r="M288" s="118"/>
    </row>
    <row r="289" spans="1:13" ht="15" customHeight="1">
      <c r="A289" s="114"/>
      <c r="B289" s="114"/>
      <c r="C289" s="114"/>
      <c r="D289" s="114"/>
      <c r="E289" s="114"/>
      <c r="F289" s="114"/>
      <c r="G289" s="114"/>
      <c r="H289" s="114"/>
      <c r="I289" s="114"/>
      <c r="J289" s="115"/>
      <c r="K289" s="116"/>
      <c r="L289" s="117"/>
      <c r="M289" s="118"/>
    </row>
    <row r="290" spans="1:13" ht="15" customHeight="1">
      <c r="A290" s="114"/>
      <c r="B290" s="114"/>
      <c r="C290" s="114"/>
      <c r="D290" s="114"/>
      <c r="E290" s="114"/>
      <c r="F290" s="114"/>
      <c r="G290" s="114"/>
      <c r="H290" s="114"/>
      <c r="I290" s="114"/>
      <c r="J290" s="115"/>
      <c r="K290" s="116"/>
      <c r="L290" s="117"/>
      <c r="M290" s="118"/>
    </row>
    <row r="291" spans="1:13" ht="15" customHeight="1">
      <c r="A291" s="114"/>
      <c r="B291" s="114"/>
      <c r="C291" s="114"/>
      <c r="D291" s="114"/>
      <c r="E291" s="114"/>
      <c r="F291" s="114"/>
      <c r="G291" s="114"/>
      <c r="H291" s="114"/>
      <c r="I291" s="114"/>
      <c r="J291" s="115"/>
      <c r="K291" s="116"/>
      <c r="L291" s="117"/>
      <c r="M291" s="118"/>
    </row>
    <row r="292" spans="1:13" ht="15" customHeight="1">
      <c r="A292" s="114"/>
      <c r="B292" s="114"/>
      <c r="C292" s="114"/>
      <c r="D292" s="114"/>
      <c r="E292" s="114"/>
      <c r="F292" s="114"/>
      <c r="G292" s="114"/>
      <c r="H292" s="114"/>
      <c r="I292" s="114"/>
      <c r="J292" s="115"/>
      <c r="K292" s="116"/>
      <c r="L292" s="117"/>
      <c r="M292" s="118"/>
    </row>
    <row r="293" spans="1:13" ht="15" customHeight="1">
      <c r="A293" s="114"/>
      <c r="B293" s="114"/>
      <c r="C293" s="114"/>
      <c r="D293" s="114"/>
      <c r="E293" s="114"/>
      <c r="F293" s="114"/>
      <c r="G293" s="114"/>
      <c r="H293" s="114"/>
      <c r="I293" s="114"/>
      <c r="J293" s="115"/>
      <c r="K293" s="116"/>
      <c r="L293" s="117"/>
      <c r="M293" s="118"/>
    </row>
    <row r="294" spans="1:13" ht="15" customHeight="1">
      <c r="A294" s="114"/>
      <c r="B294" s="114"/>
      <c r="C294" s="114"/>
      <c r="D294" s="114"/>
      <c r="E294" s="114"/>
      <c r="F294" s="114"/>
      <c r="G294" s="114"/>
      <c r="H294" s="114"/>
      <c r="I294" s="114"/>
      <c r="J294" s="115"/>
      <c r="K294" s="116"/>
      <c r="L294" s="117"/>
      <c r="M294" s="118"/>
    </row>
    <row r="295" spans="1:13" ht="15" customHeight="1">
      <c r="A295" s="114"/>
      <c r="B295" s="114"/>
      <c r="C295" s="114"/>
      <c r="D295" s="114"/>
      <c r="E295" s="114"/>
      <c r="F295" s="114"/>
      <c r="G295" s="114"/>
      <c r="H295" s="114"/>
      <c r="I295" s="114"/>
      <c r="J295" s="115"/>
      <c r="K295" s="116"/>
      <c r="L295" s="117"/>
      <c r="M295" s="118"/>
    </row>
    <row r="296" spans="1:13" ht="15" customHeight="1">
      <c r="A296" s="114"/>
      <c r="B296" s="114"/>
      <c r="C296" s="114"/>
      <c r="D296" s="114"/>
      <c r="E296" s="114"/>
      <c r="F296" s="114"/>
      <c r="G296" s="114"/>
      <c r="H296" s="114"/>
      <c r="I296" s="114"/>
      <c r="J296" s="115"/>
      <c r="K296" s="116"/>
      <c r="L296" s="117"/>
      <c r="M296" s="118"/>
    </row>
    <row r="297" spans="1:13" ht="15" customHeight="1">
      <c r="A297" s="114"/>
      <c r="B297" s="114"/>
      <c r="C297" s="114"/>
      <c r="D297" s="114"/>
      <c r="E297" s="114"/>
      <c r="F297" s="114"/>
      <c r="G297" s="114"/>
      <c r="H297" s="114"/>
      <c r="I297" s="114"/>
      <c r="J297" s="115"/>
      <c r="K297" s="116"/>
      <c r="L297" s="117"/>
      <c r="M297" s="118"/>
    </row>
    <row r="298" spans="1:13" ht="15" customHeight="1">
      <c r="A298" s="114"/>
      <c r="B298" s="114"/>
      <c r="C298" s="114"/>
      <c r="D298" s="114"/>
      <c r="E298" s="114"/>
      <c r="F298" s="114"/>
      <c r="G298" s="114"/>
      <c r="H298" s="114"/>
      <c r="I298" s="114"/>
      <c r="J298" s="115"/>
      <c r="K298" s="116"/>
      <c r="L298" s="117"/>
      <c r="M298" s="118"/>
    </row>
    <row r="299" spans="1:13" ht="15" customHeight="1">
      <c r="A299" s="114"/>
      <c r="B299" s="114"/>
      <c r="C299" s="114"/>
      <c r="D299" s="114"/>
      <c r="E299" s="114"/>
      <c r="F299" s="114"/>
      <c r="G299" s="114"/>
      <c r="H299" s="114"/>
      <c r="I299" s="114"/>
      <c r="J299" s="115"/>
      <c r="K299" s="116"/>
      <c r="L299" s="117"/>
      <c r="M299" s="118"/>
    </row>
    <row r="300" spans="1:13" ht="15" customHeight="1">
      <c r="A300" s="114"/>
      <c r="B300" s="114"/>
      <c r="C300" s="114"/>
      <c r="D300" s="114"/>
      <c r="E300" s="114"/>
      <c r="F300" s="114"/>
      <c r="G300" s="114"/>
      <c r="H300" s="114"/>
      <c r="I300" s="114"/>
      <c r="J300" s="115"/>
      <c r="K300" s="116"/>
      <c r="L300" s="117"/>
      <c r="M300" s="118"/>
    </row>
    <row r="301" spans="1:13" ht="15" customHeight="1">
      <c r="A301" s="114"/>
      <c r="B301" s="114"/>
      <c r="C301" s="114"/>
      <c r="D301" s="114"/>
      <c r="E301" s="114"/>
      <c r="F301" s="114"/>
      <c r="G301" s="114"/>
      <c r="H301" s="114"/>
      <c r="I301" s="114"/>
      <c r="J301" s="115"/>
      <c r="K301" s="116"/>
      <c r="L301" s="117"/>
      <c r="M301" s="118"/>
    </row>
    <row r="302" spans="1:13" ht="15" customHeight="1">
      <c r="A302" s="114"/>
      <c r="B302" s="114"/>
      <c r="C302" s="114"/>
      <c r="D302" s="114"/>
      <c r="E302" s="114"/>
      <c r="F302" s="114"/>
      <c r="G302" s="114"/>
      <c r="H302" s="114"/>
      <c r="I302" s="114"/>
      <c r="J302" s="115"/>
      <c r="K302" s="116"/>
      <c r="L302" s="117"/>
      <c r="M302" s="118"/>
    </row>
    <row r="303" spans="1:13" ht="15" customHeight="1">
      <c r="A303" s="114"/>
      <c r="B303" s="114"/>
      <c r="C303" s="114"/>
      <c r="D303" s="114"/>
      <c r="E303" s="114"/>
      <c r="F303" s="114"/>
      <c r="G303" s="114"/>
      <c r="H303" s="114"/>
      <c r="I303" s="114"/>
      <c r="J303" s="115"/>
      <c r="K303" s="116"/>
      <c r="L303" s="117"/>
      <c r="M303" s="118"/>
    </row>
    <row r="304" spans="1:13" ht="15" customHeight="1">
      <c r="A304" s="114"/>
      <c r="B304" s="114"/>
      <c r="C304" s="114"/>
      <c r="D304" s="114"/>
      <c r="E304" s="114"/>
      <c r="F304" s="114"/>
      <c r="G304" s="114"/>
      <c r="H304" s="114"/>
      <c r="I304" s="114"/>
      <c r="J304" s="115"/>
      <c r="K304" s="116"/>
      <c r="L304" s="117"/>
      <c r="M304" s="118"/>
    </row>
    <row r="305" spans="1:13" ht="15" customHeight="1">
      <c r="A305" s="114"/>
      <c r="B305" s="114"/>
      <c r="C305" s="114"/>
      <c r="D305" s="114"/>
      <c r="E305" s="114"/>
      <c r="F305" s="114"/>
      <c r="G305" s="114"/>
      <c r="H305" s="114"/>
      <c r="I305" s="114"/>
      <c r="J305" s="115"/>
      <c r="K305" s="116"/>
      <c r="L305" s="117"/>
      <c r="M305" s="118"/>
    </row>
    <row r="306" spans="1:13" ht="15" customHeight="1">
      <c r="A306" s="114"/>
      <c r="B306" s="114"/>
      <c r="C306" s="114"/>
      <c r="D306" s="114"/>
      <c r="E306" s="114"/>
      <c r="F306" s="114"/>
      <c r="G306" s="114"/>
      <c r="H306" s="114"/>
      <c r="I306" s="114"/>
      <c r="J306" s="115"/>
      <c r="K306" s="116"/>
      <c r="L306" s="117"/>
      <c r="M306" s="118"/>
    </row>
    <row r="307" spans="1:13" ht="15" customHeight="1">
      <c r="A307" s="114"/>
      <c r="B307" s="114"/>
      <c r="C307" s="114"/>
      <c r="D307" s="114"/>
      <c r="E307" s="114"/>
      <c r="F307" s="114"/>
      <c r="G307" s="114"/>
      <c r="H307" s="114"/>
      <c r="I307" s="114"/>
      <c r="J307" s="115"/>
      <c r="K307" s="116"/>
      <c r="L307" s="117"/>
      <c r="M307" s="118"/>
    </row>
    <row r="308" spans="1:13" ht="15" customHeight="1">
      <c r="A308" s="114"/>
      <c r="B308" s="114"/>
      <c r="C308" s="114"/>
      <c r="D308" s="114"/>
      <c r="E308" s="114"/>
      <c r="F308" s="114"/>
      <c r="G308" s="114"/>
      <c r="H308" s="114"/>
      <c r="I308" s="114"/>
      <c r="J308" s="115"/>
      <c r="K308" s="116"/>
      <c r="L308" s="117"/>
      <c r="M308" s="118"/>
    </row>
    <row r="309" spans="1:13" ht="15" customHeight="1">
      <c r="A309" s="114"/>
      <c r="B309" s="114"/>
      <c r="C309" s="114"/>
      <c r="D309" s="114"/>
      <c r="E309" s="114"/>
      <c r="F309" s="114"/>
      <c r="G309" s="114"/>
      <c r="H309" s="114"/>
      <c r="I309" s="114"/>
      <c r="J309" s="115"/>
      <c r="K309" s="116"/>
      <c r="L309" s="117"/>
      <c r="M309" s="118"/>
    </row>
    <row r="310" spans="1:13" ht="15" customHeight="1">
      <c r="A310" s="114"/>
      <c r="B310" s="114"/>
      <c r="C310" s="114"/>
      <c r="D310" s="114"/>
      <c r="E310" s="114"/>
      <c r="F310" s="114"/>
      <c r="G310" s="114"/>
      <c r="H310" s="114"/>
      <c r="I310" s="114"/>
      <c r="J310" s="115"/>
      <c r="K310" s="116"/>
      <c r="L310" s="117"/>
      <c r="M310" s="118"/>
    </row>
    <row r="311" spans="1:13" ht="15" customHeight="1">
      <c r="A311" s="114"/>
      <c r="B311" s="114"/>
      <c r="C311" s="114"/>
      <c r="D311" s="114"/>
      <c r="E311" s="114"/>
      <c r="F311" s="114"/>
      <c r="G311" s="114"/>
      <c r="H311" s="114"/>
      <c r="I311" s="114"/>
      <c r="J311" s="115"/>
      <c r="K311" s="116"/>
      <c r="L311" s="117"/>
      <c r="M311" s="118"/>
    </row>
    <row r="312" spans="1:13" ht="15" customHeight="1">
      <c r="A312" s="114"/>
      <c r="B312" s="114"/>
      <c r="C312" s="114"/>
      <c r="D312" s="114"/>
      <c r="E312" s="114"/>
      <c r="F312" s="114"/>
      <c r="G312" s="114"/>
      <c r="H312" s="114"/>
      <c r="I312" s="114"/>
      <c r="J312" s="115"/>
      <c r="K312" s="116"/>
      <c r="L312" s="117"/>
      <c r="M312" s="118"/>
    </row>
    <row r="313" spans="1:13" ht="15" customHeight="1">
      <c r="A313" s="114"/>
      <c r="B313" s="114"/>
      <c r="C313" s="114"/>
      <c r="D313" s="114"/>
      <c r="E313" s="114"/>
      <c r="F313" s="114"/>
      <c r="G313" s="114"/>
      <c r="H313" s="114"/>
      <c r="I313" s="114"/>
      <c r="J313" s="115"/>
      <c r="K313" s="116"/>
      <c r="L313" s="117"/>
      <c r="M313" s="118"/>
    </row>
    <row r="314" spans="1:13" ht="15" customHeight="1">
      <c r="A314" s="114"/>
      <c r="B314" s="114"/>
      <c r="C314" s="114"/>
      <c r="D314" s="114"/>
      <c r="E314" s="114"/>
      <c r="F314" s="114"/>
      <c r="G314" s="114"/>
      <c r="H314" s="114"/>
      <c r="I314" s="114"/>
      <c r="J314" s="115"/>
      <c r="K314" s="116"/>
      <c r="L314" s="117"/>
      <c r="M314" s="118"/>
    </row>
    <row r="315" spans="1:13" ht="15" customHeight="1">
      <c r="A315" s="114"/>
      <c r="B315" s="114"/>
      <c r="C315" s="114"/>
      <c r="D315" s="114"/>
      <c r="E315" s="114"/>
      <c r="F315" s="114"/>
      <c r="G315" s="114"/>
      <c r="H315" s="114"/>
      <c r="I315" s="114"/>
      <c r="J315" s="115"/>
      <c r="K315" s="116"/>
      <c r="L315" s="117"/>
      <c r="M315" s="118"/>
    </row>
    <row r="316" spans="1:13" ht="15" customHeight="1">
      <c r="A316" s="114"/>
      <c r="B316" s="114"/>
      <c r="C316" s="114"/>
      <c r="D316" s="114"/>
      <c r="E316" s="114"/>
      <c r="F316" s="114"/>
      <c r="G316" s="114"/>
      <c r="H316" s="114"/>
      <c r="I316" s="114"/>
      <c r="J316" s="115"/>
      <c r="K316" s="116"/>
      <c r="L316" s="117"/>
      <c r="M316" s="118"/>
    </row>
    <row r="317" spans="1:13" ht="15" customHeight="1">
      <c r="A317" s="114"/>
      <c r="B317" s="114"/>
      <c r="C317" s="114"/>
      <c r="D317" s="114"/>
      <c r="E317" s="114"/>
      <c r="F317" s="114"/>
      <c r="G317" s="114"/>
      <c r="H317" s="114"/>
      <c r="I317" s="114"/>
      <c r="J317" s="115"/>
      <c r="K317" s="116"/>
      <c r="L317" s="117"/>
      <c r="M317" s="118"/>
    </row>
    <row r="318" spans="1:13" ht="15" customHeight="1">
      <c r="A318" s="114"/>
      <c r="B318" s="114"/>
      <c r="C318" s="114"/>
      <c r="D318" s="114"/>
      <c r="E318" s="114"/>
      <c r="F318" s="114"/>
      <c r="G318" s="114"/>
      <c r="H318" s="114"/>
      <c r="I318" s="114"/>
      <c r="J318" s="115"/>
      <c r="K318" s="116"/>
      <c r="L318" s="117"/>
      <c r="M318" s="118"/>
    </row>
    <row r="319" spans="1:13" ht="15" customHeight="1">
      <c r="A319" s="114"/>
      <c r="B319" s="114"/>
      <c r="C319" s="114"/>
      <c r="D319" s="114"/>
      <c r="E319" s="114"/>
      <c r="F319" s="114"/>
      <c r="G319" s="114"/>
      <c r="H319" s="114"/>
      <c r="I319" s="114"/>
      <c r="J319" s="115"/>
      <c r="K319" s="116"/>
      <c r="L319" s="117"/>
      <c r="M319" s="118"/>
    </row>
    <row r="320" spans="1:13" ht="15" customHeight="1">
      <c r="A320" s="114"/>
      <c r="B320" s="114"/>
      <c r="C320" s="114"/>
      <c r="D320" s="114"/>
      <c r="E320" s="114"/>
      <c r="F320" s="114"/>
      <c r="G320" s="114"/>
      <c r="H320" s="114"/>
      <c r="I320" s="114"/>
      <c r="J320" s="115"/>
      <c r="K320" s="116"/>
      <c r="L320" s="117"/>
      <c r="M320" s="118"/>
    </row>
    <row r="321" spans="1:13" ht="15" customHeight="1">
      <c r="A321" s="114"/>
      <c r="B321" s="114"/>
      <c r="C321" s="114"/>
      <c r="D321" s="114"/>
      <c r="E321" s="114"/>
      <c r="F321" s="114"/>
      <c r="G321" s="114"/>
      <c r="H321" s="114"/>
      <c r="I321" s="114"/>
      <c r="J321" s="115"/>
      <c r="K321" s="116"/>
      <c r="L321" s="117"/>
      <c r="M321" s="118"/>
    </row>
    <row r="322" spans="1:13" ht="15" customHeight="1">
      <c r="A322" s="114"/>
      <c r="B322" s="114"/>
      <c r="C322" s="114"/>
      <c r="D322" s="114"/>
      <c r="E322" s="114"/>
      <c r="F322" s="114"/>
      <c r="G322" s="114"/>
      <c r="H322" s="114"/>
      <c r="I322" s="114"/>
      <c r="J322" s="115"/>
      <c r="K322" s="116"/>
      <c r="L322" s="117"/>
      <c r="M322" s="118"/>
    </row>
    <row r="323" spans="1:13" ht="15" customHeight="1">
      <c r="A323" s="114"/>
      <c r="B323" s="114"/>
      <c r="C323" s="114"/>
      <c r="D323" s="114"/>
      <c r="E323" s="114"/>
      <c r="F323" s="114"/>
      <c r="G323" s="114"/>
      <c r="H323" s="114"/>
      <c r="I323" s="114"/>
      <c r="J323" s="115"/>
      <c r="K323" s="116"/>
      <c r="L323" s="117"/>
      <c r="M323" s="118"/>
    </row>
    <row r="324" spans="1:13" ht="15" customHeight="1">
      <c r="A324" s="114"/>
      <c r="B324" s="114"/>
      <c r="C324" s="114"/>
      <c r="D324" s="114"/>
      <c r="E324" s="114"/>
      <c r="F324" s="114"/>
      <c r="G324" s="114"/>
      <c r="H324" s="114"/>
      <c r="I324" s="114"/>
      <c r="J324" s="115"/>
      <c r="K324" s="116"/>
      <c r="L324" s="117"/>
      <c r="M324" s="118"/>
    </row>
    <row r="325" spans="1:13" ht="15" customHeight="1">
      <c r="A325" s="114"/>
      <c r="B325" s="114"/>
      <c r="C325" s="114"/>
      <c r="D325" s="114"/>
      <c r="E325" s="114"/>
      <c r="F325" s="114"/>
      <c r="G325" s="114"/>
      <c r="H325" s="114"/>
      <c r="I325" s="114"/>
      <c r="J325" s="115"/>
      <c r="K325" s="116"/>
      <c r="L325" s="117"/>
      <c r="M325" s="118"/>
    </row>
    <row r="326" spans="1:13" ht="15" customHeight="1">
      <c r="A326" s="114"/>
      <c r="B326" s="114"/>
      <c r="C326" s="114"/>
      <c r="D326" s="114"/>
      <c r="E326" s="114"/>
      <c r="F326" s="114"/>
      <c r="G326" s="114"/>
      <c r="H326" s="114"/>
      <c r="I326" s="114"/>
      <c r="J326" s="115"/>
      <c r="K326" s="116"/>
      <c r="L326" s="117"/>
      <c r="M326" s="118"/>
    </row>
    <row r="327" spans="1:13" ht="15" customHeight="1">
      <c r="A327" s="114"/>
      <c r="B327" s="114"/>
      <c r="C327" s="114"/>
      <c r="D327" s="114"/>
      <c r="E327" s="114"/>
      <c r="F327" s="114"/>
      <c r="G327" s="114"/>
      <c r="H327" s="114"/>
      <c r="I327" s="114"/>
      <c r="J327" s="115"/>
      <c r="K327" s="116"/>
      <c r="L327" s="117"/>
      <c r="M327" s="118"/>
    </row>
    <row r="328" spans="1:13" ht="15" customHeight="1">
      <c r="A328" s="114"/>
      <c r="B328" s="114"/>
      <c r="C328" s="114"/>
      <c r="D328" s="114"/>
      <c r="E328" s="114"/>
      <c r="F328" s="114"/>
      <c r="G328" s="114"/>
      <c r="H328" s="114"/>
      <c r="I328" s="114"/>
      <c r="J328" s="115"/>
      <c r="K328" s="116"/>
      <c r="L328" s="117"/>
      <c r="M328" s="118"/>
    </row>
    <row r="329" spans="1:13" ht="15" customHeight="1">
      <c r="A329" s="114"/>
      <c r="B329" s="114"/>
      <c r="C329" s="114"/>
      <c r="D329" s="114"/>
      <c r="E329" s="114"/>
      <c r="F329" s="114"/>
      <c r="G329" s="114"/>
      <c r="H329" s="114"/>
      <c r="I329" s="114"/>
      <c r="J329" s="115"/>
      <c r="K329" s="116"/>
      <c r="L329" s="117"/>
      <c r="M329" s="118"/>
    </row>
    <row r="330" spans="1:13" ht="15" customHeight="1">
      <c r="A330" s="114"/>
      <c r="B330" s="114"/>
      <c r="C330" s="114"/>
      <c r="D330" s="114"/>
      <c r="E330" s="114"/>
      <c r="F330" s="114"/>
      <c r="G330" s="114"/>
      <c r="H330" s="114"/>
      <c r="I330" s="114"/>
      <c r="J330" s="115"/>
      <c r="K330" s="116"/>
      <c r="L330" s="117"/>
      <c r="M330" s="118"/>
    </row>
    <row r="331" spans="1:13" ht="15" customHeight="1">
      <c r="A331" s="114"/>
      <c r="B331" s="114"/>
      <c r="C331" s="114"/>
      <c r="D331" s="114"/>
      <c r="E331" s="114"/>
      <c r="F331" s="114"/>
      <c r="G331" s="114"/>
      <c r="H331" s="114"/>
      <c r="I331" s="114"/>
      <c r="J331" s="115"/>
      <c r="K331" s="116"/>
      <c r="L331" s="117"/>
      <c r="M331" s="118"/>
    </row>
    <row r="332" spans="1:13" ht="15" customHeight="1">
      <c r="A332" s="114"/>
      <c r="B332" s="114"/>
      <c r="C332" s="114"/>
      <c r="D332" s="114"/>
      <c r="E332" s="114"/>
      <c r="F332" s="114"/>
      <c r="G332" s="114"/>
      <c r="H332" s="114"/>
      <c r="I332" s="114"/>
      <c r="J332" s="115"/>
      <c r="K332" s="116"/>
      <c r="L332" s="117"/>
      <c r="M332" s="118"/>
    </row>
    <row r="333" spans="1:13" ht="15" customHeight="1">
      <c r="A333" s="114"/>
      <c r="B333" s="114"/>
      <c r="C333" s="114"/>
      <c r="D333" s="114"/>
      <c r="E333" s="114"/>
      <c r="F333" s="114"/>
      <c r="G333" s="114"/>
      <c r="H333" s="114"/>
      <c r="I333" s="114"/>
      <c r="J333" s="115"/>
      <c r="K333" s="116"/>
      <c r="L333" s="117"/>
      <c r="M333" s="118"/>
    </row>
    <row r="334" spans="1:13" ht="15" customHeight="1">
      <c r="A334" s="114"/>
      <c r="B334" s="114"/>
      <c r="C334" s="114"/>
      <c r="D334" s="114"/>
      <c r="E334" s="114"/>
      <c r="F334" s="114"/>
      <c r="G334" s="114"/>
      <c r="H334" s="114"/>
      <c r="I334" s="114"/>
      <c r="J334" s="115"/>
      <c r="K334" s="116"/>
      <c r="L334" s="117"/>
      <c r="M334" s="118"/>
    </row>
    <row r="335" spans="1:13" ht="15" customHeight="1">
      <c r="A335" s="114"/>
      <c r="B335" s="114"/>
      <c r="C335" s="114"/>
      <c r="D335" s="114"/>
      <c r="E335" s="114"/>
      <c r="F335" s="114"/>
      <c r="G335" s="114"/>
      <c r="H335" s="114"/>
      <c r="I335" s="114"/>
      <c r="J335" s="115"/>
      <c r="K335" s="116"/>
      <c r="L335" s="117"/>
      <c r="M335" s="118"/>
    </row>
    <row r="336" spans="1:13" ht="15" customHeight="1">
      <c r="A336" s="114"/>
      <c r="B336" s="114"/>
      <c r="C336" s="114"/>
      <c r="D336" s="114"/>
      <c r="E336" s="114"/>
      <c r="F336" s="114"/>
      <c r="G336" s="114"/>
      <c r="H336" s="114"/>
      <c r="I336" s="114"/>
      <c r="J336" s="115"/>
      <c r="K336" s="116"/>
      <c r="L336" s="117"/>
      <c r="M336" s="118"/>
    </row>
    <row r="337" spans="1:13" ht="15" customHeight="1">
      <c r="A337" s="114"/>
      <c r="B337" s="114"/>
      <c r="C337" s="114"/>
      <c r="D337" s="114"/>
      <c r="E337" s="114"/>
      <c r="F337" s="114"/>
      <c r="G337" s="114"/>
      <c r="H337" s="114"/>
      <c r="I337" s="114"/>
      <c r="J337" s="115"/>
      <c r="K337" s="116"/>
      <c r="L337" s="117"/>
      <c r="M337" s="118"/>
    </row>
    <row r="338" spans="1:13" ht="15" customHeight="1">
      <c r="A338" s="114"/>
      <c r="B338" s="114"/>
      <c r="C338" s="114"/>
      <c r="D338" s="114"/>
      <c r="E338" s="114"/>
      <c r="F338" s="114"/>
      <c r="G338" s="114"/>
      <c r="H338" s="114"/>
      <c r="I338" s="114"/>
      <c r="J338" s="115"/>
      <c r="K338" s="116"/>
      <c r="L338" s="117"/>
      <c r="M338" s="118"/>
    </row>
    <row r="339" spans="1:13" ht="15" customHeight="1">
      <c r="A339" s="114"/>
      <c r="B339" s="114"/>
      <c r="C339" s="114"/>
      <c r="D339" s="114"/>
      <c r="E339" s="114"/>
      <c r="F339" s="114"/>
      <c r="G339" s="114"/>
      <c r="H339" s="114"/>
      <c r="I339" s="114"/>
      <c r="J339" s="115"/>
      <c r="K339" s="116"/>
      <c r="L339" s="117"/>
      <c r="M339" s="118"/>
    </row>
    <row r="340" spans="1:13" ht="15" customHeight="1">
      <c r="A340" s="114"/>
      <c r="B340" s="114"/>
      <c r="C340" s="114"/>
      <c r="D340" s="114"/>
      <c r="E340" s="114"/>
      <c r="F340" s="114"/>
      <c r="G340" s="114"/>
      <c r="H340" s="114"/>
      <c r="I340" s="114"/>
      <c r="J340" s="115"/>
      <c r="K340" s="116"/>
      <c r="L340" s="117"/>
      <c r="M340" s="118"/>
    </row>
    <row r="341" spans="1:13" ht="15" customHeight="1">
      <c r="A341" s="114"/>
      <c r="B341" s="114"/>
      <c r="C341" s="114"/>
      <c r="D341" s="114"/>
      <c r="E341" s="114"/>
      <c r="F341" s="114"/>
      <c r="G341" s="114"/>
      <c r="H341" s="114"/>
      <c r="I341" s="114"/>
      <c r="J341" s="115"/>
      <c r="K341" s="116"/>
      <c r="L341" s="117"/>
      <c r="M341" s="118"/>
    </row>
    <row r="342" spans="1:13" ht="15" customHeight="1">
      <c r="A342" s="114"/>
      <c r="B342" s="114"/>
      <c r="C342" s="114"/>
      <c r="D342" s="114"/>
      <c r="E342" s="114"/>
      <c r="F342" s="114"/>
      <c r="G342" s="114"/>
      <c r="H342" s="114"/>
      <c r="I342" s="114"/>
      <c r="J342" s="115"/>
      <c r="K342" s="116"/>
      <c r="L342" s="117"/>
      <c r="M342" s="118"/>
    </row>
    <row r="343" spans="1:13" ht="15" customHeight="1">
      <c r="A343" s="114"/>
      <c r="B343" s="114"/>
      <c r="C343" s="114"/>
      <c r="D343" s="114"/>
      <c r="E343" s="114"/>
      <c r="F343" s="114"/>
      <c r="G343" s="114"/>
      <c r="H343" s="114"/>
      <c r="I343" s="114"/>
      <c r="J343" s="115"/>
      <c r="K343" s="116"/>
      <c r="L343" s="117"/>
      <c r="M343" s="118"/>
    </row>
    <row r="344" spans="1:13" ht="15" customHeight="1">
      <c r="A344" s="114"/>
      <c r="B344" s="114"/>
      <c r="C344" s="114"/>
      <c r="D344" s="114"/>
      <c r="E344" s="114"/>
      <c r="F344" s="114"/>
      <c r="G344" s="114"/>
      <c r="H344" s="114"/>
      <c r="I344" s="114"/>
      <c r="J344" s="115"/>
      <c r="K344" s="116"/>
      <c r="L344" s="117"/>
      <c r="M344" s="118"/>
    </row>
    <row r="345" spans="1:13" ht="15" customHeight="1">
      <c r="A345" s="114"/>
      <c r="B345" s="114"/>
      <c r="C345" s="114"/>
      <c r="D345" s="114"/>
      <c r="E345" s="114"/>
      <c r="F345" s="114"/>
      <c r="G345" s="114"/>
      <c r="H345" s="114"/>
      <c r="I345" s="114"/>
      <c r="J345" s="115"/>
      <c r="K345" s="116"/>
      <c r="L345" s="117"/>
      <c r="M345" s="118"/>
    </row>
  </sheetData>
  <mergeCells count="42">
    <mergeCell ref="A217:M217"/>
    <mergeCell ref="A247:I247"/>
    <mergeCell ref="A248:I248"/>
    <mergeCell ref="A139:I139"/>
    <mergeCell ref="A144:I144"/>
    <mergeCell ref="A150:M150"/>
    <mergeCell ref="A216:I216"/>
    <mergeCell ref="A215:I215"/>
    <mergeCell ref="A211:I211"/>
    <mergeCell ref="A172:I172"/>
    <mergeCell ref="A176:I176"/>
    <mergeCell ref="A206:I206"/>
    <mergeCell ref="A212:M212"/>
    <mergeCell ref="A207:M207"/>
    <mergeCell ref="A183:M183"/>
    <mergeCell ref="A173:M173"/>
    <mergeCell ref="A182:I182"/>
    <mergeCell ref="A177:M177"/>
    <mergeCell ref="A170:M170"/>
    <mergeCell ref="A160:I160"/>
    <mergeCell ref="A169:I169"/>
    <mergeCell ref="A145:M145"/>
    <mergeCell ref="A149:I149"/>
    <mergeCell ref="A161:M161"/>
    <mergeCell ref="A154:M154"/>
    <mergeCell ref="A153:I153"/>
    <mergeCell ref="A68:M68"/>
    <mergeCell ref="A140:M140"/>
    <mergeCell ref="A63:I63"/>
    <mergeCell ref="A1:M2"/>
    <mergeCell ref="A3:M3"/>
    <mergeCell ref="A7:M7"/>
    <mergeCell ref="A37:I37"/>
    <mergeCell ref="A38:M38"/>
    <mergeCell ref="A135:I135"/>
    <mergeCell ref="A118:I118"/>
    <mergeCell ref="A132:I132"/>
    <mergeCell ref="A119:M119"/>
    <mergeCell ref="A127:I127"/>
    <mergeCell ref="A128:M128"/>
    <mergeCell ref="A133:M133"/>
    <mergeCell ref="A136:M136"/>
  </mergeCells>
  <phoneticPr fontId="10" type="noConversion"/>
  <pageMargins left="0.78740157480314965" right="0.78740157480314965" top="0.78740157480314965" bottom="0.78740157480314965" header="0.51181102362204722" footer="0.51181102362204722"/>
  <pageSetup paperSize="9" scale="65" fitToHeight="0" orientation="landscape" r:id="rId1"/>
  <headerFooter alignWithMargins="0">
    <oddFooter>&amp;C&amp;P</oddFooter>
  </headerFooter>
  <rowBreaks count="5" manualBreakCount="5">
    <brk id="63" max="16383" man="1"/>
    <brk id="67" max="16383" man="1"/>
    <brk id="118" max="16383" man="1"/>
    <brk id="144" max="16383" man="1"/>
    <brk id="2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6" sqref="E16"/>
    </sheetView>
  </sheetViews>
  <sheetFormatPr defaultColWidth="10.28515625" defaultRowHeight="12.75" customHeight="1"/>
  <cols>
    <col min="1" max="1" width="5.140625" style="19" customWidth="1"/>
    <col min="2" max="2" width="7.7109375" style="19" customWidth="1"/>
    <col min="3" max="3" width="8" style="19" customWidth="1"/>
    <col min="4" max="4" width="39.7109375" style="19" customWidth="1"/>
    <col min="5" max="5" width="11.28515625" style="29" customWidth="1"/>
    <col min="6" max="6" width="12.85546875" style="29" customWidth="1"/>
    <col min="7" max="7" width="10.28515625" style="29" customWidth="1"/>
  </cols>
  <sheetData>
    <row r="1" spans="1:8">
      <c r="A1" s="199" t="s">
        <v>33</v>
      </c>
      <c r="B1" s="199"/>
      <c r="C1" s="199"/>
      <c r="D1" s="199"/>
      <c r="E1" s="199"/>
      <c r="F1" s="199"/>
      <c r="G1" s="199"/>
    </row>
    <row r="2" spans="1:8">
      <c r="A2" s="199"/>
      <c r="B2" s="199"/>
      <c r="C2" s="199"/>
      <c r="D2" s="199"/>
      <c r="E2" s="199"/>
      <c r="F2" s="199"/>
      <c r="G2" s="199"/>
    </row>
    <row r="3" spans="1:8" ht="15">
      <c r="A3" s="177" t="s">
        <v>223</v>
      </c>
      <c r="B3" s="177"/>
      <c r="C3" s="177"/>
      <c r="D3" s="177"/>
      <c r="E3" s="177"/>
      <c r="F3" s="177"/>
      <c r="G3" s="177"/>
      <c r="H3" s="88"/>
    </row>
    <row r="4" spans="1:8" ht="12.75" customHeight="1">
      <c r="A4" s="69" t="s">
        <v>35</v>
      </c>
      <c r="B4" s="70"/>
      <c r="C4" s="70"/>
      <c r="D4" s="70"/>
      <c r="E4" s="70"/>
      <c r="F4" s="70"/>
      <c r="G4" s="70"/>
      <c r="H4" s="70"/>
    </row>
    <row r="5" spans="1:8" ht="42" customHeight="1">
      <c r="A5" s="71" t="s">
        <v>36</v>
      </c>
      <c r="B5" s="71" t="s">
        <v>37</v>
      </c>
      <c r="C5" s="71" t="s">
        <v>38</v>
      </c>
      <c r="D5" s="71" t="s">
        <v>39</v>
      </c>
      <c r="E5" s="72" t="s">
        <v>234</v>
      </c>
      <c r="F5" s="73" t="s">
        <v>269</v>
      </c>
      <c r="G5" s="74" t="s">
        <v>279</v>
      </c>
      <c r="H5" s="74"/>
    </row>
    <row r="6" spans="1:8" ht="15">
      <c r="A6" s="71" t="s">
        <v>42</v>
      </c>
      <c r="B6" s="71" t="s">
        <v>43</v>
      </c>
      <c r="C6" s="71" t="s">
        <v>44</v>
      </c>
      <c r="D6" s="71" t="s">
        <v>45</v>
      </c>
      <c r="E6" s="72" t="s">
        <v>46</v>
      </c>
      <c r="F6" s="75">
        <v>2</v>
      </c>
      <c r="G6" s="76">
        <v>3</v>
      </c>
      <c r="H6" s="76">
        <v>4</v>
      </c>
    </row>
    <row r="7" spans="1:8" ht="28.5">
      <c r="A7" s="85"/>
      <c r="B7" s="85"/>
      <c r="C7" s="85"/>
      <c r="D7" s="85" t="s">
        <v>224</v>
      </c>
      <c r="E7" s="87"/>
      <c r="F7" s="87"/>
      <c r="G7" s="87"/>
      <c r="H7" s="87"/>
    </row>
    <row r="8" spans="1:8" ht="16.5" customHeight="1">
      <c r="A8" s="77" t="s">
        <v>54</v>
      </c>
      <c r="B8" s="77" t="s">
        <v>222</v>
      </c>
      <c r="C8" s="77" t="s">
        <v>52</v>
      </c>
      <c r="D8" s="208" t="s">
        <v>270</v>
      </c>
      <c r="E8" s="211">
        <v>2850000</v>
      </c>
      <c r="F8" s="78"/>
      <c r="G8" s="79"/>
      <c r="H8" s="79">
        <v>0</v>
      </c>
    </row>
    <row r="9" spans="1:8" ht="17.25" customHeight="1">
      <c r="A9" s="77"/>
      <c r="B9" s="77"/>
      <c r="C9" s="77"/>
      <c r="D9" s="135"/>
      <c r="E9" s="131"/>
      <c r="F9" s="78"/>
      <c r="G9" s="79"/>
      <c r="H9" s="79"/>
    </row>
    <row r="10" spans="1:8" ht="12.75" customHeight="1">
      <c r="A10" s="77"/>
      <c r="B10" s="77"/>
      <c r="C10" s="77"/>
      <c r="D10" s="77"/>
      <c r="E10" s="78"/>
      <c r="F10" s="78"/>
      <c r="G10" s="79"/>
      <c r="H10" s="79"/>
    </row>
    <row r="11" spans="1:8" ht="12.75" customHeight="1">
      <c r="A11" s="77"/>
      <c r="B11" s="77"/>
      <c r="C11" s="77"/>
      <c r="D11" s="77"/>
      <c r="E11" s="78"/>
      <c r="F11" s="78"/>
      <c r="G11" s="79"/>
      <c r="H11" s="79"/>
    </row>
    <row r="12" spans="1:8" ht="12.75" customHeight="1">
      <c r="A12" s="77"/>
      <c r="B12" s="77"/>
      <c r="C12" s="77"/>
      <c r="D12" s="77"/>
      <c r="E12" s="78"/>
      <c r="F12" s="78"/>
      <c r="G12" s="79"/>
      <c r="H12" s="79"/>
    </row>
    <row r="13" spans="1:8" ht="12.75" customHeight="1">
      <c r="A13" s="77"/>
      <c r="B13" s="77"/>
      <c r="C13" s="77"/>
      <c r="D13" s="77"/>
      <c r="E13" s="78"/>
      <c r="F13" s="78"/>
      <c r="G13" s="79"/>
      <c r="H13" s="79"/>
    </row>
    <row r="14" spans="1:8" ht="12.75" customHeight="1">
      <c r="A14" s="77"/>
      <c r="B14" s="77"/>
      <c r="C14" s="77"/>
      <c r="D14" s="77"/>
      <c r="E14" s="78"/>
      <c r="F14" s="78"/>
      <c r="G14" s="79"/>
      <c r="H14" s="79"/>
    </row>
    <row r="15" spans="1:8" ht="12.75" customHeight="1">
      <c r="A15" s="77"/>
      <c r="B15" s="77"/>
      <c r="C15" s="77"/>
      <c r="D15" s="77"/>
      <c r="E15" s="78"/>
      <c r="F15" s="78"/>
      <c r="G15" s="79"/>
      <c r="H15" s="79"/>
    </row>
    <row r="16" spans="1:8" ht="12.75" customHeight="1">
      <c r="A16" s="77"/>
      <c r="B16" s="77"/>
      <c r="C16" s="77"/>
      <c r="D16" s="84" t="s">
        <v>131</v>
      </c>
      <c r="E16" s="78">
        <f>SUM(E8:E15)</f>
        <v>2850000</v>
      </c>
      <c r="F16" s="78">
        <f>SUM(F8:F15)</f>
        <v>0</v>
      </c>
      <c r="G16" s="79">
        <f>SUM(G8:G15)</f>
        <v>0</v>
      </c>
      <c r="H16" s="79">
        <f>SUM(H8:H15)</f>
        <v>0</v>
      </c>
    </row>
  </sheetData>
  <mergeCells count="2">
    <mergeCell ref="A1:G2"/>
    <mergeCell ref="A3:G3"/>
  </mergeCells>
  <phoneticPr fontId="10" type="noConversion"/>
  <pageMargins left="0.25" right="0.25" top="0.75" bottom="0.75" header="0.3" footer="0.3"/>
  <pageSetup paperSize="9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B9" sqref="B9"/>
    </sheetView>
  </sheetViews>
  <sheetFormatPr defaultRowHeight="12.75"/>
  <cols>
    <col min="1" max="1" width="4.28515625" customWidth="1"/>
    <col min="2" max="2" width="5.140625" customWidth="1"/>
    <col min="3" max="3" width="4.85546875" customWidth="1"/>
    <col min="4" max="4" width="4.42578125" customWidth="1"/>
    <col min="5" max="5" width="3.7109375" customWidth="1"/>
    <col min="6" max="6" width="3.5703125" customWidth="1"/>
    <col min="7" max="7" width="4.7109375" customWidth="1"/>
    <col min="8" max="8" width="4.42578125" customWidth="1"/>
    <col min="9" max="9" width="30.7109375" customWidth="1"/>
    <col min="10" max="10" width="11.42578125" customWidth="1"/>
    <col min="11" max="11" width="11.140625" customWidth="1"/>
    <col min="12" max="12" width="10.85546875" customWidth="1"/>
    <col min="13" max="13" width="11.5703125" customWidth="1"/>
  </cols>
  <sheetData>
    <row r="1" spans="1:17">
      <c r="A1" s="200" t="s">
        <v>33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90"/>
      <c r="O1" s="90"/>
      <c r="P1" s="90"/>
      <c r="Q1" s="90"/>
    </row>
    <row r="2" spans="1:17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90"/>
      <c r="O2" s="90"/>
      <c r="P2" s="90"/>
      <c r="Q2" s="90"/>
    </row>
    <row r="3" spans="1:17">
      <c r="A3" s="200" t="s">
        <v>227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90"/>
      <c r="O3" s="90"/>
      <c r="P3" s="90"/>
      <c r="Q3" s="90"/>
    </row>
    <row r="4" spans="1:17" ht="45">
      <c r="A4" s="91" t="s">
        <v>225</v>
      </c>
      <c r="B4" s="35" t="s">
        <v>36</v>
      </c>
      <c r="C4" s="35" t="s">
        <v>71</v>
      </c>
      <c r="D4" s="35" t="s">
        <v>72</v>
      </c>
      <c r="E4" s="35" t="s">
        <v>73</v>
      </c>
      <c r="F4" s="35" t="s">
        <v>74</v>
      </c>
      <c r="G4" s="35" t="s">
        <v>37</v>
      </c>
      <c r="H4" s="35" t="s">
        <v>38</v>
      </c>
      <c r="I4" s="35" t="s">
        <v>39</v>
      </c>
      <c r="J4" s="72" t="s">
        <v>234</v>
      </c>
      <c r="K4" s="73" t="s">
        <v>269</v>
      </c>
      <c r="L4" s="74" t="s">
        <v>279</v>
      </c>
      <c r="M4" s="74"/>
      <c r="N4" s="90"/>
      <c r="O4" s="12"/>
      <c r="P4" s="90"/>
      <c r="Q4" s="90"/>
    </row>
    <row r="5" spans="1:17">
      <c r="A5" s="91" t="s">
        <v>42</v>
      </c>
      <c r="B5" s="35" t="s">
        <v>43</v>
      </c>
      <c r="C5" s="35" t="s">
        <v>44</v>
      </c>
      <c r="D5" s="35" t="s">
        <v>45</v>
      </c>
      <c r="E5" s="35" t="s">
        <v>75</v>
      </c>
      <c r="F5" s="35" t="s">
        <v>76</v>
      </c>
      <c r="G5" s="35" t="s">
        <v>77</v>
      </c>
      <c r="H5" s="35" t="s">
        <v>78</v>
      </c>
      <c r="I5" s="35" t="s">
        <v>79</v>
      </c>
      <c r="J5" s="92" t="s">
        <v>48</v>
      </c>
      <c r="K5" s="93"/>
      <c r="L5" s="94"/>
      <c r="M5" s="95"/>
      <c r="N5" s="90"/>
      <c r="O5" s="12"/>
      <c r="P5" s="90"/>
      <c r="Q5" s="90"/>
    </row>
    <row r="6" spans="1:17">
      <c r="A6" s="201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N6" s="90"/>
      <c r="O6" s="90"/>
      <c r="P6" s="90"/>
      <c r="Q6" s="90"/>
    </row>
    <row r="7" spans="1:17" ht="16.5" customHeight="1">
      <c r="A7" s="61" t="s">
        <v>80</v>
      </c>
      <c r="B7" s="36" t="s">
        <v>49</v>
      </c>
      <c r="C7" s="36" t="s">
        <v>103</v>
      </c>
      <c r="D7" s="36" t="s">
        <v>48</v>
      </c>
      <c r="E7" s="36" t="s">
        <v>95</v>
      </c>
      <c r="F7" s="36"/>
      <c r="G7" s="36" t="s">
        <v>228</v>
      </c>
      <c r="H7" s="36" t="s">
        <v>52</v>
      </c>
      <c r="I7" s="36" t="s">
        <v>305</v>
      </c>
      <c r="J7" s="209">
        <v>2850000</v>
      </c>
      <c r="K7" s="56">
        <v>0</v>
      </c>
      <c r="L7" s="63">
        <v>0</v>
      </c>
      <c r="M7" s="62">
        <v>0</v>
      </c>
      <c r="N7" s="90"/>
      <c r="O7" s="90"/>
      <c r="P7" s="90"/>
      <c r="Q7" s="90"/>
    </row>
    <row r="8" spans="1:17" ht="16.5" customHeight="1">
      <c r="A8" s="61" t="s">
        <v>80</v>
      </c>
      <c r="B8" s="36" t="s">
        <v>136</v>
      </c>
      <c r="C8" s="36" t="s">
        <v>103</v>
      </c>
      <c r="D8" s="36" t="s">
        <v>48</v>
      </c>
      <c r="E8" s="36" t="s">
        <v>95</v>
      </c>
      <c r="F8" s="36"/>
      <c r="G8" s="36" t="s">
        <v>228</v>
      </c>
      <c r="H8" s="36" t="s">
        <v>52</v>
      </c>
      <c r="I8" s="36" t="s">
        <v>314</v>
      </c>
      <c r="J8" s="129">
        <v>50000</v>
      </c>
      <c r="K8" s="56"/>
      <c r="L8" s="63">
        <v>0</v>
      </c>
      <c r="M8" s="62">
        <v>0</v>
      </c>
      <c r="N8" s="90"/>
      <c r="O8" s="90"/>
      <c r="P8" s="90"/>
      <c r="Q8" s="90"/>
    </row>
    <row r="9" spans="1:17" ht="16.5" customHeight="1">
      <c r="A9" s="61"/>
      <c r="B9" s="36" t="s">
        <v>136</v>
      </c>
      <c r="C9" s="36" t="s">
        <v>81</v>
      </c>
      <c r="D9" s="36" t="s">
        <v>46</v>
      </c>
      <c r="E9" s="36" t="s">
        <v>46</v>
      </c>
      <c r="F9" s="36"/>
      <c r="G9" s="36" t="s">
        <v>318</v>
      </c>
      <c r="H9" s="36" t="s">
        <v>52</v>
      </c>
      <c r="I9" s="36" t="s">
        <v>315</v>
      </c>
      <c r="J9" s="129">
        <v>10000</v>
      </c>
      <c r="K9" s="56"/>
      <c r="L9" s="63">
        <v>0</v>
      </c>
      <c r="M9" s="62">
        <v>0</v>
      </c>
      <c r="N9" s="90"/>
      <c r="O9" s="90"/>
      <c r="P9" s="90"/>
      <c r="Q9" s="90"/>
    </row>
    <row r="10" spans="1:17" ht="16.5" customHeight="1">
      <c r="A10" s="61"/>
      <c r="B10" s="36" t="s">
        <v>136</v>
      </c>
      <c r="C10" s="36" t="s">
        <v>106</v>
      </c>
      <c r="D10" s="36" t="s">
        <v>46</v>
      </c>
      <c r="E10" s="36" t="s">
        <v>47</v>
      </c>
      <c r="F10" s="36" t="s">
        <v>46</v>
      </c>
      <c r="G10" s="36" t="s">
        <v>228</v>
      </c>
      <c r="H10" s="36" t="s">
        <v>59</v>
      </c>
      <c r="I10" s="36" t="s">
        <v>317</v>
      </c>
      <c r="J10" s="129">
        <v>20000</v>
      </c>
      <c r="K10" s="56"/>
      <c r="L10" s="63"/>
      <c r="M10" s="62"/>
      <c r="N10" s="90"/>
      <c r="O10" s="90"/>
      <c r="P10" s="90"/>
      <c r="Q10" s="90"/>
    </row>
    <row r="11" spans="1:17" ht="16.5" customHeight="1">
      <c r="A11" s="61"/>
      <c r="B11" s="36"/>
      <c r="C11" s="36"/>
      <c r="D11" s="36"/>
      <c r="E11" s="36"/>
      <c r="F11" s="36"/>
      <c r="G11" s="36"/>
      <c r="H11" s="36"/>
      <c r="I11" s="36"/>
      <c r="J11" s="56"/>
      <c r="K11" s="56"/>
      <c r="L11" s="63"/>
      <c r="M11" s="62"/>
      <c r="N11" s="90"/>
      <c r="O11" s="90"/>
      <c r="P11" s="90"/>
      <c r="Q11" s="90"/>
    </row>
    <row r="12" spans="1:17" ht="16.5" customHeight="1">
      <c r="A12" s="61"/>
      <c r="B12" s="36"/>
      <c r="C12" s="36"/>
      <c r="D12" s="36"/>
      <c r="E12" s="36"/>
      <c r="F12" s="36"/>
      <c r="G12" s="36"/>
      <c r="H12" s="36"/>
      <c r="I12" s="36"/>
      <c r="J12" s="129"/>
      <c r="K12" s="56"/>
      <c r="L12" s="63"/>
      <c r="M12" s="62"/>
      <c r="N12" s="90"/>
      <c r="O12" s="90"/>
      <c r="P12" s="90"/>
      <c r="Q12" s="90"/>
    </row>
    <row r="13" spans="1:17" ht="16.5" customHeight="1">
      <c r="A13" s="61"/>
      <c r="B13" s="36"/>
      <c r="C13" s="36"/>
      <c r="D13" s="36"/>
      <c r="E13" s="36"/>
      <c r="F13" s="36"/>
      <c r="G13" s="36"/>
      <c r="H13" s="36"/>
      <c r="I13" s="36"/>
      <c r="J13" s="129"/>
      <c r="K13" s="56"/>
      <c r="L13" s="63"/>
      <c r="M13" s="62"/>
      <c r="N13" s="90"/>
      <c r="O13" s="90"/>
      <c r="P13" s="90"/>
      <c r="Q13" s="90"/>
    </row>
    <row r="14" spans="1:17" ht="16.5" customHeight="1">
      <c r="A14" s="61"/>
      <c r="B14" s="36"/>
      <c r="C14" s="36"/>
      <c r="D14" s="36"/>
      <c r="E14" s="36"/>
      <c r="F14" s="36"/>
      <c r="G14" s="36"/>
      <c r="H14" s="36"/>
      <c r="I14" s="36"/>
      <c r="J14" s="56"/>
      <c r="K14" s="56"/>
      <c r="L14" s="63"/>
      <c r="M14" s="62"/>
      <c r="N14" s="90"/>
      <c r="O14" s="90"/>
      <c r="P14" s="90"/>
      <c r="Q14" s="90"/>
    </row>
    <row r="15" spans="1:17">
      <c r="A15" s="61" t="s">
        <v>80</v>
      </c>
      <c r="B15" s="36"/>
      <c r="C15" s="36"/>
      <c r="D15" s="36"/>
      <c r="E15" s="36"/>
      <c r="F15" s="36"/>
      <c r="G15" s="36"/>
      <c r="H15" s="36"/>
      <c r="I15" s="36"/>
      <c r="J15" s="96"/>
      <c r="K15" s="96">
        <v>0</v>
      </c>
      <c r="L15" s="63">
        <v>0</v>
      </c>
      <c r="M15" s="62">
        <v>0</v>
      </c>
      <c r="N15" s="90"/>
      <c r="O15" s="90"/>
      <c r="P15" s="90"/>
      <c r="Q15" s="90"/>
    </row>
    <row r="16" spans="1:17">
      <c r="A16" s="204" t="s">
        <v>131</v>
      </c>
      <c r="B16" s="205"/>
      <c r="C16" s="205"/>
      <c r="D16" s="205"/>
      <c r="E16" s="205"/>
      <c r="F16" s="205"/>
      <c r="G16" s="205"/>
      <c r="H16" s="205"/>
      <c r="I16" s="205"/>
      <c r="J16" s="57">
        <f>SUM(J7:J15)</f>
        <v>2930000</v>
      </c>
      <c r="K16" s="57">
        <f>SUM(K7:K15)</f>
        <v>0</v>
      </c>
      <c r="L16" s="64">
        <f>SUM(L7:L15)</f>
        <v>0</v>
      </c>
      <c r="M16" s="57">
        <f>SUM(M7:M15)</f>
        <v>0</v>
      </c>
      <c r="N16" s="90"/>
      <c r="O16" s="90"/>
      <c r="P16" s="90"/>
      <c r="Q16" s="90"/>
    </row>
  </sheetData>
  <mergeCells count="4">
    <mergeCell ref="A1:M2"/>
    <mergeCell ref="A3:M3"/>
    <mergeCell ref="A6:M6"/>
    <mergeCell ref="A16:I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"/>
  <sheetViews>
    <sheetView tabSelected="1" workbookViewId="0">
      <selection activeCell="A8" sqref="A8"/>
    </sheetView>
  </sheetViews>
  <sheetFormatPr defaultColWidth="10.28515625" defaultRowHeight="12.75" customHeight="1"/>
  <cols>
    <col min="1" max="3" width="11.7109375" style="19" customWidth="1"/>
    <col min="4" max="4" width="57.5703125" style="19" customWidth="1"/>
    <col min="5" max="5" width="12.42578125" style="19" customWidth="1"/>
    <col min="6" max="8" width="11.7109375" style="29" customWidth="1"/>
    <col min="9" max="9" width="10.140625" style="1" customWidth="1"/>
    <col min="10" max="10" width="10" style="1" customWidth="1"/>
    <col min="11" max="13" width="10.140625" style="1" hidden="1" customWidth="1"/>
    <col min="14" max="14" width="10.42578125" style="1" customWidth="1"/>
    <col min="15" max="15" width="9.85546875" style="1" customWidth="1"/>
    <col min="16" max="16" width="9.42578125" style="1" customWidth="1"/>
  </cols>
  <sheetData>
    <row r="1" spans="1:16">
      <c r="A1" s="207" t="s">
        <v>120</v>
      </c>
      <c r="B1" s="207"/>
      <c r="C1" s="207"/>
      <c r="D1" s="207"/>
      <c r="E1" s="207"/>
      <c r="F1" s="207"/>
      <c r="G1" s="207"/>
      <c r="H1" s="207"/>
    </row>
    <row r="2" spans="1:16">
      <c r="A2" s="207"/>
      <c r="B2" s="207"/>
      <c r="C2" s="207"/>
      <c r="D2" s="207"/>
      <c r="E2" s="207"/>
      <c r="F2" s="207"/>
      <c r="G2" s="207"/>
      <c r="H2" s="207"/>
      <c r="K2" s="1" t="e">
        <f>#REF!+F4</f>
        <v>#REF!</v>
      </c>
      <c r="L2" s="1" t="e">
        <f>#REF!+G4</f>
        <v>#REF!</v>
      </c>
      <c r="M2" s="1" t="e">
        <f>#REF!+H4</f>
        <v>#REF!</v>
      </c>
    </row>
    <row r="3" spans="1:16">
      <c r="A3" s="206" t="s">
        <v>121</v>
      </c>
      <c r="B3" s="206"/>
      <c r="C3" s="206"/>
      <c r="D3" s="206"/>
      <c r="E3" s="206"/>
      <c r="F3" s="206"/>
      <c r="G3" s="206"/>
      <c r="H3" s="206"/>
      <c r="I3" s="12"/>
      <c r="J3" s="12"/>
      <c r="L3" s="12"/>
      <c r="N3" s="12"/>
      <c r="P3" s="12"/>
    </row>
    <row r="4" spans="1:16" ht="15">
      <c r="A4" s="69" t="s">
        <v>35</v>
      </c>
      <c r="B4" s="70"/>
      <c r="C4" s="70"/>
      <c r="D4" s="70"/>
      <c r="E4" s="70"/>
      <c r="F4" s="70"/>
      <c r="G4" s="70"/>
      <c r="H4" s="70"/>
    </row>
    <row r="5" spans="1:16" ht="45">
      <c r="A5" s="71" t="s">
        <v>36</v>
      </c>
      <c r="B5" s="71" t="s">
        <v>37</v>
      </c>
      <c r="C5" s="71" t="s">
        <v>38</v>
      </c>
      <c r="D5" s="71" t="s">
        <v>39</v>
      </c>
      <c r="E5" s="73" t="s">
        <v>234</v>
      </c>
      <c r="F5" s="73" t="s">
        <v>269</v>
      </c>
      <c r="G5" s="74" t="s">
        <v>279</v>
      </c>
      <c r="H5" s="74"/>
    </row>
    <row r="6" spans="1:16" ht="12.75" customHeight="1">
      <c r="A6" s="71" t="s">
        <v>42</v>
      </c>
      <c r="B6" s="71" t="s">
        <v>43</v>
      </c>
      <c r="C6" s="71" t="s">
        <v>44</v>
      </c>
      <c r="D6" s="71" t="s">
        <v>45</v>
      </c>
      <c r="E6" s="72" t="s">
        <v>46</v>
      </c>
      <c r="F6" s="127">
        <v>2</v>
      </c>
      <c r="G6" s="128">
        <v>3</v>
      </c>
      <c r="H6" s="128">
        <v>4</v>
      </c>
    </row>
    <row r="7" spans="1:16" ht="12.75" customHeight="1">
      <c r="A7" s="77" t="s">
        <v>313</v>
      </c>
      <c r="B7" s="77" t="s">
        <v>322</v>
      </c>
      <c r="C7" s="77" t="s">
        <v>52</v>
      </c>
      <c r="D7" s="77" t="s">
        <v>325</v>
      </c>
      <c r="E7" s="210">
        <v>20000</v>
      </c>
      <c r="F7" s="78"/>
      <c r="G7" s="79"/>
      <c r="H7" s="79"/>
    </row>
    <row r="8" spans="1:16" ht="12.75" customHeight="1">
      <c r="A8" s="77"/>
      <c r="B8" s="77"/>
      <c r="C8" s="77"/>
      <c r="D8" s="77"/>
      <c r="E8" s="78"/>
      <c r="F8" s="78"/>
      <c r="G8" s="79"/>
      <c r="H8" s="79"/>
    </row>
    <row r="9" spans="1:16" ht="12.75" customHeight="1">
      <c r="A9" s="77"/>
      <c r="B9" s="77"/>
      <c r="C9" s="77"/>
      <c r="D9" s="77"/>
      <c r="E9" s="78"/>
      <c r="F9" s="78"/>
      <c r="G9" s="79"/>
      <c r="H9" s="79"/>
    </row>
    <row r="10" spans="1:16" ht="12.75" customHeight="1">
      <c r="A10" s="77"/>
      <c r="B10" s="77"/>
      <c r="C10" s="77"/>
      <c r="D10" s="84" t="s">
        <v>131</v>
      </c>
      <c r="E10" s="78">
        <f>SUM(E2:E9)</f>
        <v>20000</v>
      </c>
      <c r="F10" s="78">
        <f>SUM(F7:F9)</f>
        <v>0</v>
      </c>
      <c r="G10" s="78">
        <f>SUM(G7:G9)</f>
        <v>0</v>
      </c>
      <c r="H10" s="78">
        <f>SUM(H7:H9)</f>
        <v>0</v>
      </c>
    </row>
  </sheetData>
  <mergeCells count="2">
    <mergeCell ref="A3:H3"/>
    <mergeCell ref="A1:H2"/>
  </mergeCells>
  <phoneticPr fontId="10" type="noConversion"/>
  <pageMargins left="0.78740157480314965" right="0.78740157480314965" top="0.78740157480314965" bottom="0.78740157480314965" header="0.51181102362204722" footer="0.51181102362204722"/>
  <pageSetup paperSize="9" scale="93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A7" sqref="A7:XFD7"/>
    </sheetView>
  </sheetViews>
  <sheetFormatPr defaultColWidth="10.28515625" defaultRowHeight="12.75" customHeight="1"/>
  <cols>
    <col min="1" max="3" width="11.7109375" style="19" customWidth="1"/>
    <col min="4" max="4" width="57.5703125" style="19" customWidth="1"/>
    <col min="5" max="5" width="12.42578125" style="19" customWidth="1"/>
    <col min="6" max="8" width="11.7109375" style="29" customWidth="1"/>
    <col min="9" max="9" width="10.140625" style="1" customWidth="1"/>
    <col min="10" max="10" width="10" style="1" customWidth="1"/>
    <col min="11" max="13" width="10.140625" style="1" hidden="1" customWidth="1"/>
    <col min="14" max="14" width="10.42578125" style="1" customWidth="1"/>
    <col min="15" max="15" width="9.85546875" style="1" customWidth="1"/>
    <col min="16" max="16" width="9.42578125" style="1" customWidth="1"/>
  </cols>
  <sheetData>
    <row r="1" spans="1:16">
      <c r="A1" s="207" t="s">
        <v>120</v>
      </c>
      <c r="B1" s="207"/>
      <c r="C1" s="207"/>
      <c r="D1" s="207"/>
      <c r="E1" s="207"/>
      <c r="F1" s="207"/>
      <c r="G1" s="207"/>
      <c r="H1" s="207"/>
    </row>
    <row r="2" spans="1:16">
      <c r="A2" s="207"/>
      <c r="B2" s="207"/>
      <c r="C2" s="207"/>
      <c r="D2" s="207"/>
      <c r="E2" s="207"/>
      <c r="F2" s="207"/>
      <c r="G2" s="207"/>
      <c r="H2" s="207"/>
      <c r="K2" s="1" t="e">
        <f>#REF!+F4</f>
        <v>#REF!</v>
      </c>
      <c r="L2" s="1" t="e">
        <f>#REF!+G4</f>
        <v>#REF!</v>
      </c>
      <c r="M2" s="1" t="e">
        <f>#REF!+H4</f>
        <v>#REF!</v>
      </c>
    </row>
    <row r="3" spans="1:16">
      <c r="A3" s="206" t="s">
        <v>316</v>
      </c>
      <c r="B3" s="206"/>
      <c r="C3" s="206"/>
      <c r="D3" s="206"/>
      <c r="E3" s="206"/>
      <c r="F3" s="206"/>
      <c r="G3" s="206"/>
      <c r="H3" s="206"/>
      <c r="I3" s="12"/>
      <c r="J3" s="12"/>
      <c r="L3" s="12"/>
      <c r="N3" s="12"/>
      <c r="P3" s="12"/>
    </row>
    <row r="4" spans="1:16" ht="15">
      <c r="A4" s="69" t="s">
        <v>35</v>
      </c>
      <c r="B4" s="70"/>
      <c r="C4" s="70"/>
      <c r="D4" s="70"/>
      <c r="E4" s="70"/>
      <c r="F4" s="70"/>
      <c r="G4" s="70"/>
      <c r="H4" s="70"/>
    </row>
    <row r="5" spans="1:16" ht="45">
      <c r="A5" s="71" t="s">
        <v>36</v>
      </c>
      <c r="B5" s="71" t="s">
        <v>37</v>
      </c>
      <c r="C5" s="71" t="s">
        <v>38</v>
      </c>
      <c r="D5" s="71" t="s">
        <v>39</v>
      </c>
      <c r="E5" s="73" t="s">
        <v>234</v>
      </c>
      <c r="F5" s="73" t="s">
        <v>269</v>
      </c>
      <c r="G5" s="74" t="s">
        <v>279</v>
      </c>
      <c r="H5" s="74"/>
    </row>
    <row r="6" spans="1:16" ht="12.75" customHeight="1">
      <c r="A6" s="71" t="s">
        <v>42</v>
      </c>
      <c r="B6" s="71" t="s">
        <v>43</v>
      </c>
      <c r="C6" s="71" t="s">
        <v>44</v>
      </c>
      <c r="D6" s="71" t="s">
        <v>45</v>
      </c>
      <c r="E6" s="72" t="s">
        <v>46</v>
      </c>
      <c r="F6" s="127">
        <v>2</v>
      </c>
      <c r="G6" s="128">
        <v>3</v>
      </c>
      <c r="H6" s="128">
        <v>4</v>
      </c>
    </row>
    <row r="7" spans="1:16" ht="12.75" customHeight="1">
      <c r="A7" s="77"/>
      <c r="B7" s="77"/>
      <c r="C7" s="77"/>
      <c r="D7" s="77"/>
      <c r="E7" s="210"/>
      <c r="F7" s="78"/>
      <c r="G7" s="79"/>
      <c r="H7" s="79"/>
    </row>
    <row r="8" spans="1:16" ht="12.75" customHeight="1">
      <c r="A8" s="77"/>
      <c r="B8" s="77"/>
      <c r="C8" s="77"/>
      <c r="D8" s="77"/>
      <c r="E8" s="78"/>
      <c r="F8" s="78"/>
      <c r="G8" s="79"/>
      <c r="H8" s="79"/>
    </row>
    <row r="9" spans="1:16" ht="12.75" customHeight="1">
      <c r="A9" s="77"/>
      <c r="B9" s="77"/>
      <c r="C9" s="77"/>
      <c r="D9" s="77"/>
      <c r="E9" s="78"/>
      <c r="F9" s="78"/>
      <c r="G9" s="79"/>
      <c r="H9" s="79"/>
    </row>
    <row r="10" spans="1:16" ht="12.75" customHeight="1">
      <c r="A10" s="77"/>
      <c r="B10" s="77"/>
      <c r="C10" s="77"/>
      <c r="D10" s="84" t="s">
        <v>131</v>
      </c>
      <c r="E10" s="78">
        <f>SUM(E2:E9)</f>
        <v>0</v>
      </c>
      <c r="F10" s="78">
        <f>SUM(F7:F9)</f>
        <v>0</v>
      </c>
      <c r="G10" s="78">
        <f>SUM(G7:G9)</f>
        <v>0</v>
      </c>
      <c r="H10" s="78">
        <f>SUM(H7:H9)</f>
        <v>0</v>
      </c>
    </row>
  </sheetData>
  <mergeCells count="2">
    <mergeCell ref="A1:H2"/>
    <mergeCell ref="A3:H3"/>
  </mergeCells>
  <phoneticPr fontId="10" type="noConversion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N26" sqref="N26"/>
    </sheetView>
  </sheetViews>
  <sheetFormatPr defaultColWidth="10.28515625" defaultRowHeight="12.75" customHeight="1"/>
  <cols>
    <col min="1" max="1" width="45.85546875" style="1" customWidth="1"/>
  </cols>
  <sheetData>
    <row r="1" spans="1:7" ht="12.75" customHeight="1"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</row>
    <row r="2" spans="1:7" ht="12.75" customHeight="1">
      <c r="A2" s="1" t="s">
        <v>128</v>
      </c>
      <c r="B2">
        <v>26</v>
      </c>
      <c r="C2">
        <v>247</v>
      </c>
      <c r="D2">
        <v>8</v>
      </c>
      <c r="E2">
        <v>14</v>
      </c>
      <c r="F2">
        <v>8</v>
      </c>
      <c r="G2">
        <v>6</v>
      </c>
    </row>
    <row r="3" spans="1:7" ht="12.75" customHeight="1">
      <c r="A3" s="1" t="s">
        <v>129</v>
      </c>
      <c r="B3">
        <v>7</v>
      </c>
      <c r="C3">
        <v>12</v>
      </c>
      <c r="D3">
        <v>7</v>
      </c>
      <c r="E3">
        <v>12</v>
      </c>
      <c r="F3">
        <v>8</v>
      </c>
      <c r="G3">
        <v>12</v>
      </c>
    </row>
    <row r="4" spans="1:7" ht="12.75" customHeight="1">
      <c r="A4" s="1" t="s">
        <v>130</v>
      </c>
      <c r="B4">
        <v>6</v>
      </c>
      <c r="C4">
        <v>6</v>
      </c>
      <c r="D4">
        <v>6</v>
      </c>
      <c r="E4">
        <v>6</v>
      </c>
      <c r="F4">
        <v>5</v>
      </c>
      <c r="G4">
        <v>5</v>
      </c>
    </row>
  </sheetData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3:J15"/>
  <sheetViews>
    <sheetView workbookViewId="0">
      <selection activeCell="H4" sqref="H4:J7"/>
    </sheetView>
  </sheetViews>
  <sheetFormatPr defaultRowHeight="12.75"/>
  <cols>
    <col min="2" max="2" width="32.42578125" customWidth="1"/>
    <col min="3" max="5" width="20.5703125" customWidth="1"/>
    <col min="8" max="8" width="19.7109375" customWidth="1"/>
    <col min="9" max="10" width="13.85546875" style="51" customWidth="1"/>
  </cols>
  <sheetData>
    <row r="3" spans="2:10">
      <c r="B3" s="39"/>
      <c r="C3" s="40" t="s">
        <v>40</v>
      </c>
      <c r="D3" s="40" t="s">
        <v>41</v>
      </c>
      <c r="E3" s="49" t="s">
        <v>147</v>
      </c>
    </row>
    <row r="4" spans="2:10">
      <c r="B4" s="41" t="s">
        <v>34</v>
      </c>
      <c r="C4" s="42"/>
      <c r="D4" s="42"/>
      <c r="E4" s="41"/>
      <c r="H4" s="41"/>
      <c r="I4" s="52" t="s">
        <v>151</v>
      </c>
      <c r="J4" s="52" t="s">
        <v>152</v>
      </c>
    </row>
    <row r="5" spans="2:10">
      <c r="B5" s="43" t="s">
        <v>141</v>
      </c>
      <c r="C5" s="46">
        <v>370000</v>
      </c>
      <c r="D5" s="46">
        <v>352922</v>
      </c>
      <c r="E5" s="44">
        <v>361518.88</v>
      </c>
      <c r="H5" s="53" t="s">
        <v>148</v>
      </c>
      <c r="I5" s="54">
        <v>21412.81</v>
      </c>
      <c r="J5" s="54">
        <v>23123.67</v>
      </c>
    </row>
    <row r="6" spans="2:10">
      <c r="B6" s="43" t="s">
        <v>142</v>
      </c>
      <c r="C6" s="46">
        <v>370000</v>
      </c>
      <c r="D6" s="46">
        <v>375419.55</v>
      </c>
      <c r="E6" s="44">
        <v>383859.79</v>
      </c>
      <c r="H6" s="53" t="s">
        <v>149</v>
      </c>
      <c r="I6" s="54">
        <v>20329</v>
      </c>
      <c r="J6" s="54">
        <v>15230.23</v>
      </c>
    </row>
    <row r="7" spans="2:10">
      <c r="B7" s="45" t="s">
        <v>143</v>
      </c>
      <c r="C7" s="47">
        <f>C5-C6</f>
        <v>0</v>
      </c>
      <c r="D7" s="47">
        <f>D5-D6</f>
        <v>-22497.549999999988</v>
      </c>
      <c r="E7" s="47">
        <f>E5-E6</f>
        <v>-22340.909999999974</v>
      </c>
      <c r="H7" s="55" t="s">
        <v>150</v>
      </c>
      <c r="I7" s="50">
        <f>I6 -I5</f>
        <v>-1083.8100000000013</v>
      </c>
      <c r="J7" s="50">
        <f>J6 -J5</f>
        <v>-7893.4399999999987</v>
      </c>
    </row>
    <row r="8" spans="2:10">
      <c r="B8" s="41" t="s">
        <v>119</v>
      </c>
      <c r="C8" s="48"/>
      <c r="D8" s="48"/>
      <c r="E8" s="42"/>
    </row>
    <row r="9" spans="2:10">
      <c r="B9" s="43" t="s">
        <v>141</v>
      </c>
      <c r="C9" s="46">
        <v>0</v>
      </c>
      <c r="D9" s="46">
        <v>730</v>
      </c>
      <c r="E9" s="44">
        <v>770</v>
      </c>
    </row>
    <row r="10" spans="2:10">
      <c r="B10" s="43" t="s">
        <v>142</v>
      </c>
      <c r="C10" s="46">
        <v>100000</v>
      </c>
      <c r="D10" s="46">
        <v>90743</v>
      </c>
      <c r="E10" s="44">
        <v>95417.27</v>
      </c>
    </row>
    <row r="11" spans="2:10">
      <c r="B11" s="45" t="s">
        <v>144</v>
      </c>
      <c r="C11" s="47">
        <f>C9-C10</f>
        <v>-100000</v>
      </c>
      <c r="D11" s="47">
        <f>D9-D10</f>
        <v>-90013</v>
      </c>
      <c r="E11" s="47">
        <f>E9-E10</f>
        <v>-94647.27</v>
      </c>
    </row>
    <row r="12" spans="2:10">
      <c r="B12" s="41" t="s">
        <v>145</v>
      </c>
      <c r="C12" s="48"/>
      <c r="D12" s="48"/>
      <c r="E12" s="42"/>
    </row>
    <row r="13" spans="2:10">
      <c r="B13" s="43" t="s">
        <v>141</v>
      </c>
      <c r="C13" s="46">
        <f t="shared" ref="C13:E14" si="0">C5+C9</f>
        <v>370000</v>
      </c>
      <c r="D13" s="46">
        <f t="shared" si="0"/>
        <v>353652</v>
      </c>
      <c r="E13" s="46">
        <f t="shared" si="0"/>
        <v>362288.88</v>
      </c>
    </row>
    <row r="14" spans="2:10">
      <c r="B14" s="43" t="s">
        <v>142</v>
      </c>
      <c r="C14" s="46">
        <f t="shared" si="0"/>
        <v>470000</v>
      </c>
      <c r="D14" s="46">
        <f t="shared" si="0"/>
        <v>466162.55</v>
      </c>
      <c r="E14" s="46">
        <f t="shared" si="0"/>
        <v>479277.06</v>
      </c>
    </row>
    <row r="15" spans="2:10">
      <c r="B15" s="45" t="s">
        <v>146</v>
      </c>
      <c r="C15" s="47">
        <f>C13-C14</f>
        <v>-100000</v>
      </c>
      <c r="D15" s="47">
        <f>D13-D14</f>
        <v>-112510.54999999999</v>
      </c>
      <c r="E15" s="47">
        <f>E13-E14</f>
        <v>-116988.18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8</vt:i4>
      </vt:variant>
    </vt:vector>
  </HeadingPairs>
  <TitlesOfParts>
    <vt:vector size="17" baseType="lpstr">
      <vt:lpstr>UVOD</vt:lpstr>
      <vt:lpstr>CAST_I_1_PRIJMY</vt:lpstr>
      <vt:lpstr>CAST_I_1_VYDAVKY</vt:lpstr>
      <vt:lpstr>CAST_I_2_PRIJMY</vt:lpstr>
      <vt:lpstr>CAST_I_VYDAVKY</vt:lpstr>
      <vt:lpstr>CAST_II_PRIJMY</vt:lpstr>
      <vt:lpstr>CAST_II_VYDAVKY</vt:lpstr>
      <vt:lpstr>PARAM</vt:lpstr>
      <vt:lpstr>Hárok1</vt:lpstr>
      <vt:lpstr>CAST_I_1_PRIJMY!Názvy_tlače</vt:lpstr>
      <vt:lpstr>CAST_I_1_VYDAVKY!Názvy_tlače</vt:lpstr>
      <vt:lpstr>CAST_I_2_PRIJMY!Názvy_tlače</vt:lpstr>
      <vt:lpstr>CAST_II_PRIJMY!Názvy_tlače</vt:lpstr>
      <vt:lpstr>CAST_II_VYDAVKY!Názvy_tlače</vt:lpstr>
      <vt:lpstr>CAST_I_2_PRIJMY!Oblasť_tlače</vt:lpstr>
      <vt:lpstr>CAST_II_PRIJMY!Oblasť_tlače</vt:lpstr>
      <vt:lpstr>CAST_II_VYDAVKY!Oblasť_tlače</vt:lpstr>
    </vt:vector>
  </TitlesOfParts>
  <Company>IVES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</dc:creator>
  <cp:lastModifiedBy>user</cp:lastModifiedBy>
  <cp:lastPrinted>2022-12-01T12:00:19Z</cp:lastPrinted>
  <dcterms:created xsi:type="dcterms:W3CDTF">2004-12-20T08:40:28Z</dcterms:created>
  <dcterms:modified xsi:type="dcterms:W3CDTF">2023-12-04T18:29:22Z</dcterms:modified>
</cp:coreProperties>
</file>